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720" yWindow="360" windowWidth="11115" windowHeight="7680" tabRatio="891" firstSheet="1" activeTab="2"/>
  </bookViews>
  <sheets>
    <sheet name="CB_DATA_" sheetId="2" state="hidden" r:id="rId1"/>
    <sheet name="Fig 11.18" sheetId="15" r:id="rId2"/>
    <sheet name="Fig 11.19" sheetId="1" r:id="rId3"/>
    <sheet name="Fig 11.20" sheetId="16" r:id="rId4"/>
    <sheet name="Fig 11.21 Results" sheetId="17" r:id="rId5"/>
    <sheet name="M4 - Model (2)" sheetId="18" r:id="rId6"/>
    <sheet name="Base Case Results" sheetId="3" r:id="rId7"/>
  </sheets>
  <definedNames>
    <definedName name="CB_2278e145ad324daeb4f7e8fea1ff25db" localSheetId="1" hidden="1">'Fig 11.18'!$C$85</definedName>
    <definedName name="CB_2278e145ad324daeb4f7e8fea1ff25db" localSheetId="2" hidden="1">'Fig 11.19'!$C$85</definedName>
    <definedName name="CB_59b8b7b6ab4f413294cec3877325e22d" localSheetId="1" hidden="1">'Fig 11.18'!$C$84</definedName>
    <definedName name="CB_59b8b7b6ab4f413294cec3877325e22d" localSheetId="2" hidden="1">'Fig 11.19'!$C$84</definedName>
    <definedName name="CB_6548c8dcfa314258a3efa714419177bf" localSheetId="1" hidden="1">'Fig 11.18'!$C$88</definedName>
    <definedName name="CB_6548c8dcfa314258a3efa714419177bf" localSheetId="2" hidden="1">'Fig 11.19'!$C$88</definedName>
    <definedName name="CB_739d486d41cf4d93af3dd42b899d267f" localSheetId="5" hidden="1">'M4 - Model (2)'!$C$93</definedName>
    <definedName name="CB_888e1059d1fe4965891b333d09162665" localSheetId="1" hidden="1">'Fig 11.18'!$C$87</definedName>
    <definedName name="CB_888e1059d1fe4965891b333d09162665" localSheetId="2" hidden="1">'Fig 11.19'!$C$87</definedName>
    <definedName name="CB_8ad51a9e68564944abb942cfa1c2bcc3" localSheetId="1" hidden="1">'Fig 11.18'!$C$82</definedName>
    <definedName name="CB_8ad51a9e68564944abb942cfa1c2bcc3" localSheetId="2" hidden="1">'Fig 11.19'!$C$82</definedName>
    <definedName name="CB_9e808ef15ce04f5a898235b25b27af97" localSheetId="1" hidden="1">'Fig 11.18'!$C$81</definedName>
    <definedName name="CB_9e808ef15ce04f5a898235b25b27af97" localSheetId="2" hidden="1">'Fig 11.19'!$C$81</definedName>
    <definedName name="CB_b6b5b82f55ee4c7c8d1bc901d2215cac" localSheetId="5" hidden="1">'M4 - Model (2)'!$C$97</definedName>
    <definedName name="CB_Block_00000000000000000000000000000000" localSheetId="1" hidden="1">"'7.0.0.0"</definedName>
    <definedName name="CB_Block_00000000000000000000000000000000" localSheetId="2" hidden="1">"'7.0.0.0"</definedName>
    <definedName name="CB_Block_00000000000000000000000000000000" localSheetId="5" hidden="1">"'7.0.0.0"</definedName>
    <definedName name="CB_Block_00000000000000000000000000000001" localSheetId="0" hidden="1">"'633379028109813742"</definedName>
    <definedName name="CB_Block_00000000000000000000000000000001" localSheetId="1" hidden="1">"'633379028110125802"</definedName>
    <definedName name="CB_Block_00000000000000000000000000000001" localSheetId="2" hidden="1">"'633379028110125802"</definedName>
    <definedName name="CB_Block_00000000000000000000000000000001" localSheetId="5" hidden="1">"'633379028110125802"</definedName>
    <definedName name="CB_Block_00000000000000000000000000000003" localSheetId="1" hidden="1">"'7.3.960.0"</definedName>
    <definedName name="CB_Block_00000000000000000000000000000003" localSheetId="2" hidden="1">"'7.3.960.0"</definedName>
    <definedName name="CB_Block_00000000000000000000000000000003" localSheetId="5" hidden="1">"'7.3.960.0"</definedName>
    <definedName name="CB_BlockExt_00000000000000000000000000000003" localSheetId="1" hidden="1">"'7.3.1"</definedName>
    <definedName name="CB_BlockExt_00000000000000000000000000000003" localSheetId="2" hidden="1">"'7.3.1"</definedName>
    <definedName name="CB_BlockExt_00000000000000000000000000000003" localSheetId="5" hidden="1">"'7.3.1"</definedName>
    <definedName name="CB_c8040a68e11741db8b8657d106fa897d" localSheetId="5" hidden="1">'M4 - Model (2)'!$C$96</definedName>
    <definedName name="CB_dee29aa2458a4027a90f2b507b9a8220" localSheetId="5" hidden="1">'M4 - Model (2)'!$C$90</definedName>
    <definedName name="CBWorkbookPriority" hidden="1">-382161103</definedName>
    <definedName name="CBx_27705928b27940c6b7f5e31e497d184d" localSheetId="0" hidden="1">"'License'!$A$1"</definedName>
    <definedName name="CBx_278f2f9b6f984b81acda3c0c6654d647" localSheetId="0" hidden="1">"'Buy-out'!$A$1"</definedName>
    <definedName name="CBx_7a9d7ff8baf14451806bd6a8a0532864" localSheetId="0" hidden="1">"'CB_DATA_'!$A$1"</definedName>
    <definedName name="CBx_9aec362daf8e461b98a5620cbf1e2899" localSheetId="0" hidden="1">"'Fig 11.19'!$A$1"</definedName>
    <definedName name="CBx_b52c60b2e5e14ec9af2dba5ec0c9e894" localSheetId="0" hidden="1">"'Fig 11.18'!$A$1"</definedName>
    <definedName name="CBx_cb92d62415df45599f5097b39dc74cf3" localSheetId="0" hidden="1">"'M4 - Model (2)'!$A$1"</definedName>
    <definedName name="CBx_ec29809c0de84d7fa1bc1cdbfa3e02b2" localSheetId="0" hidden="1">"'Co-dev'!$A$1"</definedName>
    <definedName name="CBx_Sheet_Guid" localSheetId="0" hidden="1">"'7a9d7ff8-baf1-4451-806b-d6a8a0532864"</definedName>
    <definedName name="CBx_Sheet_Guid" localSheetId="1" hidden="1">"'b52c60b2-e5e1-4ec9-af2d-ba5ec0c9e894"</definedName>
    <definedName name="CBx_Sheet_Guid" localSheetId="2" hidden="1">"'9aec362d-af8e-461b-98a5-620cbf1e2899"</definedName>
    <definedName name="CBx_Sheet_Guid" localSheetId="5" hidden="1">"'cb92d624-15df-4559-9f50-97b39dc74cf3"</definedName>
    <definedName name="CBx_SheetRef" localSheetId="0" hidden="1">CB_DATA_!$A$14</definedName>
    <definedName name="CBx_SheetRef" localSheetId="1" hidden="1">CB_DATA_!$D$14</definedName>
    <definedName name="CBx_SheetRef" localSheetId="2" hidden="1">CB_DATA_!$D$14</definedName>
    <definedName name="CBx_SheetRef" localSheetId="5" hidden="1">CB_DATA_!$G$14</definedName>
    <definedName name="CBx_StorageType" localSheetId="0" hidden="1">2</definedName>
    <definedName name="CBx_StorageType" localSheetId="1" hidden="1">2</definedName>
    <definedName name="CBx_StorageType" localSheetId="2" hidden="1">2</definedName>
    <definedName name="CBx_StorageType" localSheetId="5" hidden="1">2</definedName>
  </definedNames>
  <calcPr calcId="125725"/>
</workbook>
</file>

<file path=xl/calcChain.xml><?xml version="1.0" encoding="utf-8"?>
<calcChain xmlns="http://schemas.openxmlformats.org/spreadsheetml/2006/main">
  <c r="G11" i="2"/>
  <c r="E80" i="18"/>
  <c r="E32"/>
  <c r="E29"/>
  <c r="H26"/>
  <c r="E26"/>
  <c r="H23"/>
  <c r="E23"/>
  <c r="E18"/>
  <c r="E15"/>
  <c r="F11" i="2"/>
  <c r="D48" i="18"/>
  <c r="D44"/>
  <c r="D38"/>
  <c r="D36"/>
  <c r="D34"/>
  <c r="D62"/>
  <c r="D54"/>
  <c r="D9"/>
  <c r="C92" i="15"/>
  <c r="C91"/>
  <c r="D8" i="18"/>
  <c r="C101"/>
  <c r="D49"/>
  <c r="D45"/>
  <c r="D43"/>
  <c r="D37"/>
  <c r="D35"/>
  <c r="D63"/>
  <c r="D55"/>
  <c r="D10"/>
  <c r="C100"/>
  <c r="D60" l="1"/>
  <c r="D81"/>
  <c r="C93"/>
  <c r="D40"/>
  <c r="D39"/>
  <c r="E81" s="1"/>
  <c r="D83"/>
  <c r="D85"/>
  <c r="D65"/>
  <c r="D56"/>
  <c r="D59"/>
  <c r="D84"/>
  <c r="F80"/>
  <c r="E71" i="15"/>
  <c r="E72" s="1"/>
  <c r="D71"/>
  <c r="D72" s="1"/>
  <c r="D32"/>
  <c r="D31"/>
  <c r="A11" i="2"/>
  <c r="E11"/>
  <c r="D11"/>
  <c r="C11"/>
  <c r="B11"/>
  <c r="F71" i="1"/>
  <c r="G71"/>
  <c r="H71"/>
  <c r="E71"/>
  <c r="D71"/>
  <c r="D31"/>
  <c r="E72"/>
  <c r="E74"/>
  <c r="F72"/>
  <c r="F74"/>
  <c r="G72"/>
  <c r="G74"/>
  <c r="D32"/>
  <c r="D72"/>
  <c r="D74"/>
  <c r="F75"/>
  <c r="I71"/>
  <c r="H72"/>
  <c r="H75"/>
  <c r="D75"/>
  <c r="E76"/>
  <c r="H74"/>
  <c r="G76"/>
  <c r="E75"/>
  <c r="G75"/>
  <c r="D76"/>
  <c r="F76"/>
  <c r="H76"/>
  <c r="J71"/>
  <c r="I72"/>
  <c r="K71"/>
  <c r="J72"/>
  <c r="I74"/>
  <c r="I75"/>
  <c r="I76"/>
  <c r="L71"/>
  <c r="K72"/>
  <c r="J75"/>
  <c r="J76"/>
  <c r="J74"/>
  <c r="M71"/>
  <c r="L72"/>
  <c r="K75"/>
  <c r="K76"/>
  <c r="K74"/>
  <c r="N71"/>
  <c r="M72"/>
  <c r="L75"/>
  <c r="L74"/>
  <c r="L76"/>
  <c r="O71"/>
  <c r="N72"/>
  <c r="M74"/>
  <c r="M75"/>
  <c r="M76"/>
  <c r="N75"/>
  <c r="N76"/>
  <c r="N74"/>
  <c r="P71"/>
  <c r="O72"/>
  <c r="O74"/>
  <c r="O75"/>
  <c r="O76"/>
  <c r="Q71"/>
  <c r="P72"/>
  <c r="R71"/>
  <c r="Q72"/>
  <c r="P75"/>
  <c r="P74"/>
  <c r="P76"/>
  <c r="Q74"/>
  <c r="Q75"/>
  <c r="Q76"/>
  <c r="S71"/>
  <c r="R72"/>
  <c r="R75"/>
  <c r="R74"/>
  <c r="R76"/>
  <c r="T71"/>
  <c r="S72"/>
  <c r="S74"/>
  <c r="S75"/>
  <c r="S76"/>
  <c r="U71"/>
  <c r="T72"/>
  <c r="T75"/>
  <c r="T74"/>
  <c r="T76"/>
  <c r="V71"/>
  <c r="V72"/>
  <c r="U72"/>
  <c r="U74"/>
  <c r="U75"/>
  <c r="U76"/>
  <c r="V75"/>
  <c r="V74"/>
  <c r="V76"/>
  <c r="D53" i="15"/>
  <c r="D45"/>
  <c r="D53" i="1"/>
  <c r="D45"/>
  <c r="C92"/>
  <c r="D54" i="15"/>
  <c r="D46"/>
  <c r="D54" i="1"/>
  <c r="D46"/>
  <c r="C91"/>
  <c r="D51" l="1"/>
  <c r="D51" i="15"/>
  <c r="D50" i="1"/>
  <c r="D52" s="1"/>
  <c r="C94" i="18"/>
  <c r="E83"/>
  <c r="E85"/>
  <c r="E84"/>
  <c r="D66"/>
  <c r="D61"/>
  <c r="D71" s="1"/>
  <c r="F81"/>
  <c r="G80"/>
  <c r="C84" i="15"/>
  <c r="E76"/>
  <c r="E74"/>
  <c r="E75"/>
  <c r="D75"/>
  <c r="D76"/>
  <c r="D74"/>
  <c r="D47"/>
  <c r="D56"/>
  <c r="F71"/>
  <c r="D50"/>
  <c r="C84" i="1"/>
  <c r="C85"/>
  <c r="D56"/>
  <c r="D47"/>
  <c r="D57" l="1"/>
  <c r="D69" i="18"/>
  <c r="D76"/>
  <c r="G81"/>
  <c r="H80"/>
  <c r="D70"/>
  <c r="E72" s="1"/>
  <c r="F87" s="1"/>
  <c r="F84"/>
  <c r="F85"/>
  <c r="F83"/>
  <c r="D77"/>
  <c r="D75"/>
  <c r="F72" i="15"/>
  <c r="G71"/>
  <c r="D57"/>
  <c r="D52"/>
  <c r="D67" s="1"/>
  <c r="C85"/>
  <c r="D62" i="1"/>
  <c r="D67"/>
  <c r="D60"/>
  <c r="D61"/>
  <c r="D68"/>
  <c r="D66"/>
  <c r="D72" i="18" l="1"/>
  <c r="D78"/>
  <c r="E78"/>
  <c r="F88" s="1"/>
  <c r="G85"/>
  <c r="G83"/>
  <c r="G87"/>
  <c r="G84"/>
  <c r="E87"/>
  <c r="D87"/>
  <c r="H81"/>
  <c r="I80"/>
  <c r="D60" i="15"/>
  <c r="D68"/>
  <c r="D66"/>
  <c r="F75"/>
  <c r="F76"/>
  <c r="F74"/>
  <c r="D62"/>
  <c r="D61"/>
  <c r="G72"/>
  <c r="H71"/>
  <c r="D69" i="1"/>
  <c r="E69"/>
  <c r="D63"/>
  <c r="E63"/>
  <c r="I81" i="18" l="1"/>
  <c r="J80"/>
  <c r="H87"/>
  <c r="H84"/>
  <c r="H85"/>
  <c r="H83"/>
  <c r="D88"/>
  <c r="E88"/>
  <c r="G88"/>
  <c r="D63" i="15"/>
  <c r="E63"/>
  <c r="F78" s="1"/>
  <c r="G76"/>
  <c r="G74"/>
  <c r="G75"/>
  <c r="H72"/>
  <c r="I71"/>
  <c r="D78"/>
  <c r="E69"/>
  <c r="F79" s="1"/>
  <c r="D69"/>
  <c r="G78" i="1"/>
  <c r="F78"/>
  <c r="H78"/>
  <c r="K78"/>
  <c r="L78"/>
  <c r="O78"/>
  <c r="R78"/>
  <c r="T78"/>
  <c r="V78"/>
  <c r="D78"/>
  <c r="M78"/>
  <c r="P78"/>
  <c r="Q78"/>
  <c r="S78"/>
  <c r="J78"/>
  <c r="I78"/>
  <c r="E78"/>
  <c r="N78"/>
  <c r="U78"/>
  <c r="D79"/>
  <c r="G79"/>
  <c r="I79"/>
  <c r="L79"/>
  <c r="M79"/>
  <c r="P79"/>
  <c r="R79"/>
  <c r="T79"/>
  <c r="S79"/>
  <c r="V79"/>
  <c r="H79"/>
  <c r="J79"/>
  <c r="F79"/>
  <c r="E79"/>
  <c r="K79"/>
  <c r="N79"/>
  <c r="O79"/>
  <c r="Q79"/>
  <c r="U79"/>
  <c r="H88" i="18" l="1"/>
  <c r="I85"/>
  <c r="I83"/>
  <c r="I87"/>
  <c r="I84"/>
  <c r="J81"/>
  <c r="K80"/>
  <c r="E78" i="15"/>
  <c r="G78"/>
  <c r="E79"/>
  <c r="D79"/>
  <c r="H78"/>
  <c r="H75"/>
  <c r="H76"/>
  <c r="H74"/>
  <c r="H79" s="1"/>
  <c r="I72"/>
  <c r="J71"/>
  <c r="G79"/>
  <c r="C82" i="1"/>
  <c r="C88" s="1"/>
  <c r="C81"/>
  <c r="C87" s="1"/>
  <c r="J87" i="18" l="1"/>
  <c r="J84"/>
  <c r="J85"/>
  <c r="J83"/>
  <c r="K81"/>
  <c r="L80"/>
  <c r="I88"/>
  <c r="I76" i="15"/>
  <c r="I74"/>
  <c r="I78"/>
  <c r="I75"/>
  <c r="J72"/>
  <c r="K71"/>
  <c r="J88" i="18" l="1"/>
  <c r="K85"/>
  <c r="K83"/>
  <c r="K87"/>
  <c r="K84"/>
  <c r="L81"/>
  <c r="M80"/>
  <c r="J78" i="15"/>
  <c r="J75"/>
  <c r="J76"/>
  <c r="J74"/>
  <c r="J79" s="1"/>
  <c r="K72"/>
  <c r="L71"/>
  <c r="I79"/>
  <c r="K88" i="18" l="1"/>
  <c r="M81"/>
  <c r="N80"/>
  <c r="L87"/>
  <c r="L84"/>
  <c r="L85"/>
  <c r="L83"/>
  <c r="L72" i="15"/>
  <c r="M71"/>
  <c r="K76"/>
  <c r="K74"/>
  <c r="K78"/>
  <c r="K75"/>
  <c r="L88" i="18" l="1"/>
  <c r="M85"/>
  <c r="M83"/>
  <c r="M87"/>
  <c r="M84"/>
  <c r="N81"/>
  <c r="O80"/>
  <c r="L78" i="15"/>
  <c r="L75"/>
  <c r="L76"/>
  <c r="L74"/>
  <c r="L79" s="1"/>
  <c r="K79"/>
  <c r="M72"/>
  <c r="N71"/>
  <c r="M88" i="18" l="1"/>
  <c r="O81"/>
  <c r="P80"/>
  <c r="N87"/>
  <c r="N84"/>
  <c r="N85"/>
  <c r="N83"/>
  <c r="M76" i="15"/>
  <c r="M74"/>
  <c r="M78"/>
  <c r="M75"/>
  <c r="N72"/>
  <c r="O71"/>
  <c r="N88" i="18" l="1"/>
  <c r="O85"/>
  <c r="O83"/>
  <c r="O87"/>
  <c r="O84"/>
  <c r="P81"/>
  <c r="Q80"/>
  <c r="N78" i="15"/>
  <c r="N75"/>
  <c r="N76"/>
  <c r="N74"/>
  <c r="N79" s="1"/>
  <c r="O72"/>
  <c r="P71"/>
  <c r="M79"/>
  <c r="P87" i="18" l="1"/>
  <c r="P84"/>
  <c r="P85"/>
  <c r="P83"/>
  <c r="Q81"/>
  <c r="R80"/>
  <c r="O88"/>
  <c r="O76" i="15"/>
  <c r="O74"/>
  <c r="O78"/>
  <c r="O75"/>
  <c r="P72"/>
  <c r="Q71"/>
  <c r="P88" i="18" l="1"/>
  <c r="R81"/>
  <c r="S80"/>
  <c r="Q85"/>
  <c r="Q83"/>
  <c r="Q87"/>
  <c r="Q84"/>
  <c r="Q72" i="15"/>
  <c r="R71"/>
  <c r="P78"/>
  <c r="P75"/>
  <c r="P76"/>
  <c r="P74"/>
  <c r="P79" s="1"/>
  <c r="O79"/>
  <c r="R87" i="18" l="1"/>
  <c r="R84"/>
  <c r="R85"/>
  <c r="R83"/>
  <c r="Q88"/>
  <c r="S81"/>
  <c r="T80"/>
  <c r="R72" i="15"/>
  <c r="S71"/>
  <c r="Q76"/>
  <c r="Q74"/>
  <c r="Q79" s="1"/>
  <c r="Q78"/>
  <c r="Q75"/>
  <c r="R88" i="18" l="1"/>
  <c r="S85"/>
  <c r="S83"/>
  <c r="S87"/>
  <c r="S84"/>
  <c r="T81"/>
  <c r="U80"/>
  <c r="R78" i="15"/>
  <c r="R75"/>
  <c r="R76"/>
  <c r="R74"/>
  <c r="R79" s="1"/>
  <c r="S72"/>
  <c r="T71"/>
  <c r="T87" i="18" l="1"/>
  <c r="T84"/>
  <c r="T85"/>
  <c r="T83"/>
  <c r="U81"/>
  <c r="V80"/>
  <c r="V81" s="1"/>
  <c r="S88"/>
  <c r="S76" i="15"/>
  <c r="S74"/>
  <c r="S78"/>
  <c r="S75"/>
  <c r="T72"/>
  <c r="U71"/>
  <c r="T88" i="18" l="1"/>
  <c r="U85"/>
  <c r="U83"/>
  <c r="U87"/>
  <c r="U84"/>
  <c r="V87"/>
  <c r="C90" s="1"/>
  <c r="C96" s="1"/>
  <c r="V84"/>
  <c r="V85"/>
  <c r="V83"/>
  <c r="U72" i="15"/>
  <c r="V71"/>
  <c r="V72" s="1"/>
  <c r="T78"/>
  <c r="T75"/>
  <c r="T76"/>
  <c r="T74"/>
  <c r="T79" s="1"/>
  <c r="S79"/>
  <c r="V88" i="18" l="1"/>
  <c r="U88"/>
  <c r="U76" i="15"/>
  <c r="U74"/>
  <c r="U78"/>
  <c r="U75"/>
  <c r="V78"/>
  <c r="C81" s="1"/>
  <c r="C87" s="1"/>
  <c r="V75"/>
  <c r="V76"/>
  <c r="V74"/>
  <c r="V79" s="1"/>
  <c r="C91" i="18" l="1"/>
  <c r="C97" s="1"/>
  <c r="U79" i="15"/>
  <c r="C82" s="1"/>
  <c r="C88" s="1"/>
</calcChain>
</file>

<file path=xl/comments1.xml><?xml version="1.0" encoding="utf-8"?>
<comments xmlns="http://schemas.openxmlformats.org/spreadsheetml/2006/main">
  <authors>
    <author>Steve.Powell</author>
  </authors>
  <commentList>
    <comment ref="C81" authorId="0">
      <text>
        <r>
          <rPr>
            <b/>
            <sz val="8"/>
            <color indexed="81"/>
            <rFont val="Tahoma"/>
            <family val="2"/>
          </rPr>
          <t>Forecast</t>
        </r>
        <r>
          <rPr>
            <sz val="8"/>
            <color indexed="81"/>
            <rFont val="Tahoma"/>
            <family val="2"/>
          </rPr>
          <t>: Pharma X Contribution</t>
        </r>
      </text>
    </comment>
    <comment ref="C82" authorId="0">
      <text>
        <r>
          <rPr>
            <b/>
            <sz val="8"/>
            <color indexed="81"/>
            <rFont val="Tahoma"/>
            <family val="2"/>
          </rPr>
          <t>Forecast</t>
        </r>
        <r>
          <rPr>
            <sz val="8"/>
            <color indexed="81"/>
            <rFont val="Tahoma"/>
            <family val="2"/>
          </rPr>
          <t>: Pharma Y Contribution</t>
        </r>
      </text>
    </comment>
    <comment ref="C84" authorId="0">
      <text>
        <r>
          <rPr>
            <b/>
            <sz val="8"/>
            <color indexed="81"/>
            <rFont val="Tahoma"/>
            <family val="2"/>
          </rPr>
          <t>Forecast</t>
        </r>
        <r>
          <rPr>
            <sz val="8"/>
            <color indexed="81"/>
            <rFont val="Tahoma"/>
            <family val="2"/>
          </rPr>
          <t>: Pharma X costs</t>
        </r>
      </text>
    </comment>
    <comment ref="C85" authorId="0">
      <text>
        <r>
          <rPr>
            <b/>
            <sz val="8"/>
            <color indexed="81"/>
            <rFont val="Tahoma"/>
            <family val="2"/>
          </rPr>
          <t>Forecast</t>
        </r>
        <r>
          <rPr>
            <sz val="8"/>
            <color indexed="81"/>
            <rFont val="Tahoma"/>
            <family val="2"/>
          </rPr>
          <t>: Pharma Y costs</t>
        </r>
      </text>
    </comment>
    <comment ref="C87" authorId="0">
      <text>
        <r>
          <rPr>
            <b/>
            <sz val="8"/>
            <color indexed="81"/>
            <rFont val="Tahoma"/>
            <family val="2"/>
          </rPr>
          <t>Forecast</t>
        </r>
        <r>
          <rPr>
            <sz val="8"/>
            <color indexed="81"/>
            <rFont val="Tahoma"/>
            <family val="2"/>
          </rPr>
          <t>: Pharma X NPI</t>
        </r>
      </text>
    </comment>
    <comment ref="C88" authorId="0">
      <text>
        <r>
          <rPr>
            <b/>
            <sz val="8"/>
            <color indexed="81"/>
            <rFont val="Tahoma"/>
            <family val="2"/>
          </rPr>
          <t>Forecast</t>
        </r>
        <r>
          <rPr>
            <sz val="8"/>
            <color indexed="81"/>
            <rFont val="Tahoma"/>
            <family val="2"/>
          </rPr>
          <t>: Pharma Y NPI</t>
        </r>
      </text>
    </comment>
  </commentList>
</comments>
</file>

<file path=xl/comments2.xml><?xml version="1.0" encoding="utf-8"?>
<comments xmlns="http://schemas.openxmlformats.org/spreadsheetml/2006/main">
  <authors>
    <author>Steve.Powell</author>
  </authors>
  <commentList>
    <comment ref="C81" authorId="0">
      <text>
        <r>
          <rPr>
            <b/>
            <sz val="8"/>
            <color indexed="81"/>
            <rFont val="Tahoma"/>
            <family val="2"/>
          </rPr>
          <t>Forecast</t>
        </r>
        <r>
          <rPr>
            <sz val="8"/>
            <color indexed="81"/>
            <rFont val="Tahoma"/>
            <family val="2"/>
          </rPr>
          <t>: Pharma X revenue</t>
        </r>
      </text>
    </comment>
    <comment ref="C82" authorId="0">
      <text>
        <r>
          <rPr>
            <b/>
            <sz val="8"/>
            <color indexed="81"/>
            <rFont val="Tahoma"/>
            <family val="2"/>
          </rPr>
          <t>Forecast</t>
        </r>
        <r>
          <rPr>
            <sz val="8"/>
            <color indexed="81"/>
            <rFont val="Tahoma"/>
            <family val="2"/>
          </rPr>
          <t>: Pharma Y revenue</t>
        </r>
      </text>
    </comment>
    <comment ref="C84" authorId="0">
      <text>
        <r>
          <rPr>
            <b/>
            <sz val="8"/>
            <color indexed="81"/>
            <rFont val="Tahoma"/>
            <family val="2"/>
          </rPr>
          <t>Forecast</t>
        </r>
        <r>
          <rPr>
            <sz val="8"/>
            <color indexed="81"/>
            <rFont val="Tahoma"/>
            <family val="2"/>
          </rPr>
          <t>: Pharma X costs</t>
        </r>
      </text>
    </comment>
    <comment ref="C85" authorId="0">
      <text>
        <r>
          <rPr>
            <b/>
            <sz val="8"/>
            <color indexed="81"/>
            <rFont val="Tahoma"/>
            <family val="2"/>
          </rPr>
          <t>Forecast</t>
        </r>
        <r>
          <rPr>
            <sz val="8"/>
            <color indexed="81"/>
            <rFont val="Tahoma"/>
            <family val="2"/>
          </rPr>
          <t>: Pharma Y costs</t>
        </r>
      </text>
    </comment>
    <comment ref="C87" authorId="0">
      <text>
        <r>
          <rPr>
            <b/>
            <sz val="8"/>
            <color indexed="81"/>
            <rFont val="Tahoma"/>
            <family val="2"/>
          </rPr>
          <t>Forecast</t>
        </r>
        <r>
          <rPr>
            <sz val="8"/>
            <color indexed="81"/>
            <rFont val="Tahoma"/>
            <family val="2"/>
          </rPr>
          <t>: Pharma X NPI</t>
        </r>
      </text>
    </comment>
    <comment ref="C88" authorId="0">
      <text>
        <r>
          <rPr>
            <b/>
            <sz val="8"/>
            <color indexed="81"/>
            <rFont val="Tahoma"/>
            <family val="2"/>
          </rPr>
          <t>Forecast</t>
        </r>
        <r>
          <rPr>
            <sz val="8"/>
            <color indexed="81"/>
            <rFont val="Tahoma"/>
            <family val="2"/>
          </rPr>
          <t>: Pharma Y NPI</t>
        </r>
      </text>
    </comment>
  </commentList>
</comments>
</file>

<file path=xl/comments3.xml><?xml version="1.0" encoding="utf-8"?>
<comments xmlns="http://schemas.openxmlformats.org/spreadsheetml/2006/main">
  <authors>
    <author>Steve.Powell</author>
  </authors>
  <commentList>
    <comment ref="C90" authorId="0">
      <text>
        <r>
          <rPr>
            <b/>
            <sz val="8"/>
            <color indexed="81"/>
            <rFont val="Tahoma"/>
            <family val="2"/>
          </rPr>
          <t>Forecast</t>
        </r>
        <r>
          <rPr>
            <sz val="8"/>
            <color indexed="81"/>
            <rFont val="Tahoma"/>
            <family val="2"/>
          </rPr>
          <t>: Pharma X contribution</t>
        </r>
      </text>
    </comment>
    <comment ref="C93" authorId="0">
      <text>
        <r>
          <rPr>
            <b/>
            <sz val="8"/>
            <color indexed="81"/>
            <rFont val="Tahoma"/>
            <family val="2"/>
          </rPr>
          <t>Forecast</t>
        </r>
        <r>
          <rPr>
            <sz val="8"/>
            <color indexed="81"/>
            <rFont val="Tahoma"/>
            <family val="2"/>
          </rPr>
          <t>: Pharma X Costs</t>
        </r>
      </text>
    </comment>
    <comment ref="C96" authorId="0">
      <text>
        <r>
          <rPr>
            <b/>
            <sz val="8"/>
            <color indexed="81"/>
            <rFont val="Tahoma"/>
            <family val="2"/>
          </rPr>
          <t>Forecast</t>
        </r>
        <r>
          <rPr>
            <sz val="8"/>
            <color indexed="81"/>
            <rFont val="Tahoma"/>
            <family val="2"/>
          </rPr>
          <t>: Pharma X NPI</t>
        </r>
      </text>
    </comment>
    <comment ref="C97" authorId="0">
      <text>
        <r>
          <rPr>
            <b/>
            <sz val="8"/>
            <color indexed="81"/>
            <rFont val="Tahoma"/>
            <family val="2"/>
          </rPr>
          <t>Forecast</t>
        </r>
        <r>
          <rPr>
            <sz val="8"/>
            <color indexed="81"/>
            <rFont val="Tahoma"/>
            <family val="2"/>
          </rPr>
          <t>: PV Pharma Y NPI M4</t>
        </r>
      </text>
    </comment>
  </commentList>
</comments>
</file>

<file path=xl/sharedStrings.xml><?xml version="1.0" encoding="utf-8"?>
<sst xmlns="http://schemas.openxmlformats.org/spreadsheetml/2006/main" count="284" uniqueCount="109">
  <si>
    <t>Discount rate</t>
  </si>
  <si>
    <t>Costs</t>
  </si>
  <si>
    <t>Phase II</t>
  </si>
  <si>
    <t>Phase III</t>
  </si>
  <si>
    <t>Regulatory approval</t>
  </si>
  <si>
    <t xml:space="preserve"> </t>
  </si>
  <si>
    <t>Share</t>
  </si>
  <si>
    <t>start</t>
  </si>
  <si>
    <t>peak</t>
  </si>
  <si>
    <t>patent expires</t>
  </si>
  <si>
    <t>end</t>
  </si>
  <si>
    <t>max</t>
  </si>
  <si>
    <t>upslope</t>
  </si>
  <si>
    <t>downslope</t>
  </si>
  <si>
    <t>US</t>
  </si>
  <si>
    <t>Europe</t>
  </si>
  <si>
    <t>Japan</t>
  </si>
  <si>
    <t>US Margin</t>
  </si>
  <si>
    <t>Non-US royalty (Micro)</t>
  </si>
  <si>
    <t>Outcome probabilities</t>
  </si>
  <si>
    <t>Market size</t>
  </si>
  <si>
    <t>Margins</t>
  </si>
  <si>
    <t>Market shares</t>
  </si>
  <si>
    <t xml:space="preserve">US </t>
  </si>
  <si>
    <t xml:space="preserve">Europe </t>
  </si>
  <si>
    <t>Revenue by region</t>
  </si>
  <si>
    <t>Total market revenue</t>
  </si>
  <si>
    <t>Outcomes</t>
  </si>
  <si>
    <t>Pharma X-Y</t>
  </si>
  <si>
    <t>Pharma X succeeds</t>
  </si>
  <si>
    <t>Pharma Y succeeds</t>
  </si>
  <si>
    <t>Pharma Y sues?</t>
  </si>
  <si>
    <t>Pharma Y wins suit</t>
  </si>
  <si>
    <t>Pharma X</t>
  </si>
  <si>
    <t>Pharma Y</t>
  </si>
  <si>
    <t>Pharma Y wins</t>
  </si>
  <si>
    <t>Pharma X to market</t>
  </si>
  <si>
    <t>Pharma Y to market</t>
  </si>
  <si>
    <t>Pharma X fails</t>
  </si>
  <si>
    <t>Pharma X shares</t>
  </si>
  <si>
    <t>Pharma X alone</t>
  </si>
  <si>
    <t>Pharma X share</t>
  </si>
  <si>
    <t>Pharma Y share</t>
  </si>
  <si>
    <t>Pharma Y fails</t>
  </si>
  <si>
    <t>Pharma Y shares</t>
  </si>
  <si>
    <t>Pharma Y alone</t>
  </si>
  <si>
    <t>Pharma X revenue</t>
  </si>
  <si>
    <t>Pharma Y revenue</t>
  </si>
  <si>
    <t>PV Pharma X revenue</t>
  </si>
  <si>
    <t>PV Pharma Y revenue</t>
  </si>
  <si>
    <t>Pharma X EV costs</t>
  </si>
  <si>
    <t>Pharma Y EV costs</t>
  </si>
  <si>
    <t>PV Pharma X NPI</t>
  </si>
  <si>
    <t>PV Pharma Y NPI</t>
  </si>
  <si>
    <t>conditional on Pharma X</t>
  </si>
  <si>
    <t>X Succeeds</t>
  </si>
  <si>
    <t>X Fails</t>
  </si>
  <si>
    <t>Succeeds Phase II</t>
  </si>
  <si>
    <t>Succeeds Phase III</t>
  </si>
  <si>
    <t>Y Succeeds</t>
  </si>
  <si>
    <t xml:space="preserve">    Means</t>
  </si>
  <si>
    <t>X NPI</t>
  </si>
  <si>
    <t>Y NPI</t>
  </si>
  <si>
    <t>Revenue percentages</t>
  </si>
  <si>
    <t>M3</t>
  </si>
  <si>
    <t>Pharma X NPI</t>
  </si>
  <si>
    <t>Pharma Y NPI</t>
  </si>
  <si>
    <t>Pharma X contribution</t>
  </si>
  <si>
    <t>Pharma Y contribution</t>
  </si>
  <si>
    <t>PV Pharma X contribution</t>
  </si>
  <si>
    <t>PV Pharma Y contribution</t>
  </si>
  <si>
    <t>PARAMETERS</t>
  </si>
  <si>
    <t>CALACULATIONS</t>
  </si>
  <si>
    <t>CALCULATIONS</t>
  </si>
  <si>
    <t>Crystal Ball Data</t>
  </si>
  <si>
    <t>Workbook Variables</t>
  </si>
  <si>
    <t>Last Var Column</t>
  </si>
  <si>
    <t xml:space="preserve">    Name:</t>
  </si>
  <si>
    <t xml:space="preserve">    Value:</t>
  </si>
  <si>
    <t>Worksheet Data</t>
  </si>
  <si>
    <t>Last Data Column Used</t>
  </si>
  <si>
    <t>Sheet Ref</t>
  </si>
  <si>
    <t>Sheet Guid</t>
  </si>
  <si>
    <t>Deleted sheet count</t>
  </si>
  <si>
    <t>Last row used</t>
  </si>
  <si>
    <t>Data blocks</t>
  </si>
  <si>
    <t>ec29809c-0de8-4d7f-a1bc-1cdbfa3e02b2</t>
  </si>
  <si>
    <t>CB_Block_0</t>
  </si>
  <si>
    <t>㜸〱敤㕣敢㙦ㅣ㔷ㄵ摦㔹㝢搷㍢㙢㍢㜶㤳㌴㈱㙤㘹摤㈷㉤㡥㤶㈴㙤㘸㐳㔵㠲ㅦ㜹愹㑥㘳㘲㈷ㄵ捦敤㜸昷㡥㍤敤捥㡣㤹㤹㜵攲昲㘸㠱〲ㄵ㐲㈰㔴㔰㔵㈴㠴㄰㐲愲㕦㡡㄰ㄲ愸〸晥〳㡡昸挴〷㈴愴昲㠵㉦㈰㠸挴ㅦ〰扦摦戹㌳扢戳扢摥戱扢㉤攰㈲摦挴挷㜷捥㝤捣扤昷㥣㝢捥戹攷摣㜱捥挸攵㜲晦㐲攲㙦愶㘱㘶㙥㕢摡っ㈳攵㔶收晣㐶㐳搵㈲挷昷挲捡㑣㄰㔸㥢ぢ㑥ㄸつ愱㐲戱敡愰㍣㉣㔴㐳攷㔹㔵慡㙥愸㈰㐴愵㐲㉥㔷㉡㤹㜹㤴戳ㄳ晥㑣㈶て㈶㕢㡤つ〳㕣㥥㥢扤戴昲㌴㝡㕤㡡晣㐰ㅤ㥤扡慡摢㍥昶㜰攵挱捡愹てㅥ慢ㅣ㍢㍡㌵搷㙣㐴捤㐰㍤收愹㘶ㄴ㔸㡤愳㔳㡢捤㤵㠶㔳㝢㕣㙤㉥晢捦㈸敦㌱戵㜲散挱ㄵ敢愱㐷㡥㍦㜴昲愴㝤敡搴㈳㘳㜸㜱㙥㘱㙥㜶㌱㔰㜶昸㡥昴㔸攰㜰ㅦ㥡㔷㌵㠷昳㔲㉡㜰扣搵捡摣㉣晥愷挶㡥愷㠷㉢㑢㙢㑡㐵㝣戱ち㤴㔷㔳愱㠹㠶愳敥㑣ㄸ㌶摤㜵㉥㥣改㥥挵㌴㙢㔶ㄸㄵ摣㌹搵㘸㤸㙥搲㙢挹扤㠴㜵㙢㔸㥢㘳敥㤲昲㐲㈷㜲㌶㥣㘸戳攸㉥愳愳晡戸㝢㈵㔴㤷㉤㙦㔵㍤㘱戹慡攰㥥㙢㍡昵㘱㥤㜲㐳敦㑢扡㐸て㑣㈶㕦㤹〹摤戹㌵㉢㤰ㄱ㠵㕣㤶㡣扡㘷㠳㕡㘷摤扢晢昷换愱换ㅢ搸攷扤晤敢愱攴慡ㄵ戴㙡㑥昷慦ㄹ㑦扥㜳〴ㅦ攸㕦㍦戵㐶㥤㙤ㅥ攸摦㐶㤶戲戳戶㌱ㅡ昳戶慣㈸㈶㘳ㄶ〹㐶〸㑡〴㈴愰㔹㈶ㄸ㈵ㄸ〳㌰㠶晦㠹ㅤ㤲㙥挸愲㝣搵捡㔷㔷昲搵㕡扥㕡捦㔷㔵扥㙡攷慢慢昹敡㕡扥敡攴慢㑦攷慢捦愰㑥㤲㑡㈳㈳昹㌸㕤㕣㈸晥攳挵慦㤷㉦扥扥扣昰昲㑢㍦晦攳换㘳晢㔰改愳昱愰收〳敢ㅡ㔸慤捤挳㈷㉡搸ㄱ㍢搹ㄳ搸ㄲ昶㐹晢㘱晢昸昱晡挹㘳搶㠳㔶㠱搳捡㈰㝥〷愳㑣愲敥㤸晤愴攳搵晤㙢㐲扢摢㘶慤㔰戵ㄷ㙥㍡㉥㥢昵㥢㕥㍤扣㜵敢挲愵挸㡡搴㉤摤㘵敤㑥㝡㥡㉤㘱㕢愹㔰摥㜷㝢㜷戳慢㔶愳愹㘶慥㍢扡昸扤㕤挵敥㘲攰慦昴㉦㍤ㅢ愸捦戴㑡㝢㐶㌴〳㠱戶㈱㝤昷捣㔲ㄷ改㜱㑤捤慤昹愱昲㘴㜸搳敥愲㔳㝢㐶〵㑢㡡攲㔰搵㘵慡㌷戳㈸摥昵搳㤷㍣㑣ㄴ扢戵㝥㔷ㅡ㙢㥦戹ㅥ㘱㌳慢㍡挶扢慥㠲㘸㜳搹㕡㘹愸㐳ㅤ㔵昴㍢㔱㜰愴〳㝤搶慦㌵挳㌹摦㡢〲扦搱㔹㌲㔳摦戰㈰㘹敡ㄷ晤扡ㅡㅥ捥㠹㔰㠰戰ㅤㅡ㌲㡣摣晢晢敦〵㈱㐴㡡挴摣挸敦改㘴扢捡㘵捣づ戳㘸㈸昲㘴晥㥥㙤㍡攳㜸㐵挶㘴散挰搴㥣愸㍢昸搲晢户改戶㐵戹晦㙣攵㝣晥㐰㍣晢㌳ㅢ捡㡢捥㕢㕥扤愱㠲㑣捤㘷㜰㐴收〴㐰攱〶〴㐲摦搵愳㥡㌳慥ㅢ㥢㠵㙢㑥㍤㕡㉢慥㈹㘷㜵㉤〲づ摡戱㔴攲搲昶㈴昳㈶愰捣晤〴〷〰捡攵㕣昱㈰㉢ㄵ换㐸戹〲愵㔳挶㕥敥㄰攴㙣搷戱㤷挷散戳㑥㈳㔲㕡㈸㑦搸愰㠸搶㙡㐲扥㜱戲㘸㘰搵戴挲㌸㘸捦㠱㑢㉤挷㡢㌶摢晢戶㘷㤷㘸㈶摡㤳〵扢㑥ㄶ㔰ㄴ㜴捡㠳㡣扤〶愶改㤲〶搹㤵㔳㑣挴㙤㤰愱搹搱㜳㈷㤳戱㝥㠶㡣㐰晤㌴ㄳ戲昶戱晥㌲㠲捣摥换愴㙣搴㜷㍦敥㐹戳慤散㜸㉤捤㙥挶挲㤹㠷〸づㄳ扣㠷攰〸㠰昱ㄷ㐸㌸㑡㌹攴㍢㤳㜹㉢㥥捤摢〸摥ぢ〰昹㘴㔲收挴愲㡡㌶搴㑥散㐸搶ㅢ㠷㥤㉣㐶戱ㄶ㐵戴㡣㕢㜶收戸㉢㠴㡥慤捥摤愱㙢㠷㐵挷摥搷㥦㌷搳搳㈱㐷㘶㔴㑤捦㜵㥢慡改㠵㘰搵〱昵搶ㅤ㘸㙡㑥ㄱ摣〹愰ㄵぢ㡤摤㥤㔹昳㌴㈷摦ㄵ㈶㤱㌶㠴〶㔴敥㌱ㄳ搳晣捦㄰㜰㍤㐷㤷㍤晢㤹愶攰戴晤慥户㥦㡦昶摦摢㌱搱扢㜴收㥥捥愱㥦攸㉤㕡搰㜷㘱㝢ㄹ㝦敡慢㕦敥㐱戱㜹㉦挱㝤〰㕤晡㠵㈷敦户敡㈵㄰㤳搸㑤㔱㙥㍦㍤㉥㘲攱㉥㙦慥㉢搱㍥㘳昶戲ㄵ慣慡〸摥㡢ぢ昳戰㠳晤㈰㔰つㅣ㘸敢㠲攰搹攵㜰㈷㌲㍣ㅢ昸㉥昱㝢昶㜱昸慥㔰っ挳挳昹愱㕣㤷㝤㥣㘱㘷愶晣㑤㈹捥愱晥㝤戰扦㤰㐸㌵敡㘴㉦戶换㍥㕢敥㐹㤲〱㈴挹晤㔸㔶昳〱〰㐸〹攳て㝤㈵捡㌴慢ㅤ㤵㙡㥤搶㉡扤㝢ㄹ㈷㤳㉥晦㘱㡦ㅣㄹ搵捥摡㔹昸づ挲㜱㜷挹㜱㕢挲㘲搴㕤㔴㐱つ㝥〵愷愱捡摡㈵㑢㔱戳㈷㉢摥㈵戲㘲㘸愸攷㉣㥤攱㕢ㄳ㍥改㤲ㄲ㤹扢㍤戳㌰攳ㅣ摥㘶㉡扡㈰㈹㔴㌲摣㐲㉤〹㐴捥㘳摤㍤ㄱ㌳㠰㠸愹㘰攱捣て㄰ㅣ㈳㌸づ㔰昸ㅤ㈴捤㑥ㄷ㥥㘱戰㤱つ扡戳慢搵㕣㠹㘴㄰昷攰ㅢ㝤㠵搵㐳㝣捤㐹㠲て〲㜴㤹㍦㜴㍥㘶㌰愲㤰㍣挵㠸戴㤶㑣晢慡愳慥㤱〷昶搹〸㉡捤㌵挳挸㜷ㄹ㔵ㅡ户攷晤㈷晣㘸摥〹搷ㄱ㠵㍡㘰挷㤹㈷搷㤴〷敥ち㘰晢㜴攱晣昵㜵㔵㌷敤㈵扦〹搱㜶㘱㝥㌷ㅣ捡㌱㍦搸㤲㜲㉥捦ㅢ㐸㠳㥤㡤搱㠵㈱㈷㘲昸㕡改㠹摤㤱攷㥢㠷扥㠹昶㡡㉥㍢㔱㐳㡤摡㝡搳㌱㕦戲戱㡡㠸ㅡ搴㐷散攵戵㐰愹昹㜱晢㕣攰搴ㅢ㡥愷㐸っ搸㤸っ搴㉤愸㔵㐴〸ㄶ㝤挶晦㝣㙦摣㕥づ㉣㉦㕣户ㄸ㑣摣摣摦昱㈴㈱㤱㠲㍤敢㜸㈱㕥㈳㔴㘴㝥挲㕥㕡昳慦㈱㔲摢㜴扤㜳搶㝡戸㉢愸㐲愶搷㐹㐸㘳攴㡤㝣摥㈸攵㑢㠳搲㠷〷昲㕣敥〴㝥㠶〹㠴㔶戹〲晤攵ㄹ摡㥢㜶㝤ㅣ㥦愱㥤捥㌱㡤㈱㜲搴㐲づ㘵㑡㘱敥㔴昳ㄱ戶㌹〵㜰晥摣㤵ぢ敤愸摣摢㠸㔵ㄷ攸摦捦㤰昰挲ㄴ慤㄰〸扤㜳晢㌴愳㄰㐷扥挱晥〳扤昹搴捤㝣㘵㕢敡㤰昷昶戵戳㘷ㄱ㐳ㅡ戳ㄷ慣ㄵ搵㐰㈴摡戵愲㝤晡㠱㐶慣㙢㌵挲戸㙣捥㜷㕤㡢㡣㐵愶㕣慡㔹攴摦㤹㘶攴㕦㜴㍣搳〶㄰敥㡢㔱搶㜵愰慣敢㠲ㅡ戳㉦㌳㈸㈸㜹昶攵慦㕡㠱ㄳ慤戹㑥慤挴〷〶敥㜶〵㐷㘲㡢㔳敥㈶㈹㤱ㄸ㔳㕤戶晣ㄵㄸ㙣㘱〵挴慥㐰㡡㜲改㐸㝣昰㙤摥㈸攲㥦㌱愰㕢〹攲㐵㝣愴收愳攸慤㈰㜷㈲㈰㜰㈴摤㐸㙥㕥摣㜸づㄸ敤㤵㈳搵㌳㔸〴晥挰㤴㠸愷㜳扢㘸㕦昱㥣〸搴㈳挵捥㍡搱㝣〸㤲〳㈰㉢㠷摢㕢㠴慡愹㐶搳㉤㥤㜰㐷㙦㔱㠷㤲戸扤户㍣慤㌵敥搹愲㔸敢㤳㤴ㅡ搹慥㤲攸㤵㉤挶戸㥢ㄴ㡤㈱㙡㍢搱㌵㐶㤶搳戴扤敥㤴㈱㙦㐳㉤〹捦攴捣挷㠴㔱㄰攲㈵㜷㐰㐳搱㕢㥦捤ㅥ愹㔸つ㉤㠰㌲戵㤴挶㡤挷挱挰ぢ戸㜰㔲㔷攵昸〹晢㝢㕦㥣扤搴㡣㍡㑡慣敢〷攲㤲㤹㐶攳㤲〷ㅢ愱㘶〵昵㕤戲愵㌱㌷慤㕦㘴㜷づ慡晢昵昲愶㌶㘲扣つㄹ㄰挹昰〲㘳ㅢ㘲㜳愵㘲愹戴捤挶戹搴㉤㜴㠹㑦ㄷ㤵攵〹〵㤶愲晡扣摡㄰㈳慣㙤挷ㅦ㤰〶慤戳愲挸㔱搳㥥㔹〹愱搰㈳捡昱㌸㈷ㅢ摣戴㉦搳㈹㠵敢ぢ㄰扢㜱㙥戱ㄶ㈱愸摢敡㠰攷㠲摤㐳ㅤ慣㠸づ㥡搰㌶愳〴㉤㘶㌰㙥攷㈴戸㜷〶愴㈸〴愹㉤改敦愷㡤敦扤挲昴敡改㕣㤲㠹㌷ㄱ〳㕤ㄹ戶〳㠸㥢㡥㐹㜲ㄷㅤ㐸㐲攵㕡戲㠹搰ㅡ㑢㜰㌴㌰挶㘹昰〵ㄱ敥敦㌰㡡㌵挱㙤搳挰敤戶挸㠱㌶㙤㙣敥戳㉦㜸戵㐶戳慥㐴ㄵ㈷戲㕡㌴昲慥愰㤷㕣晣搳扢㈹㘳㕤攲㐵戹㠰㠳ㄴ愷㑣㈲つ㙥㜵㥢ㅦ㐶㜳ㄱ㜲攸㐳换㌶㠶ㅥ㌳㥣㜲ㄲち敢戹愱㐰敢㜰㝦晢敡㠲㕣㥢㠳㐸敢㐱㔱㤶㉤攰㈶㕥㉢㝥㉣扢㉤㔵㙤挱㕦昰㘹戱愷㔰攷ㅤ㡤摡ㄵ㌴挲㍣戵挰㉢ㄶ㘱㡣っ戸㍢搸㐹敥㐶ㅣ搷扤昱㥣㍣收㙥㥣㡥㡤て㠳搱㕤㥥㠱㜲㔸㔵㙣㈴㥡摢昹戶捤㙤㌰敥㑢扢摢晣〸㠰挱〰㌰つ㕡搴搴〶捥㉣昲摢ㅢ㌸っ㐵㘶挴㐶搳㘱㔴㐶㈸て挰㕤て愲㘱㌷昱ㄸ扤散㐳〹㐵〷攵㑡㔸㜲㉢㜱摡挵〱挸てづ㜵㈱ㄷ慤〸ㄷ㕦扣㈳㕤攸㤹㝡㥤收㉥扣㜳扢㠲慡戸戴愱捤搱㠳㕤搷戱㘴㑥戴敦敥敥㉡㠸慦〹㥥㤸慦㥣户愲摡摡㔲戴愹慦㙣つ捡ㄲ㠵摦挰ㅢ戱攵摢㘹㌳て㝢扣㠲扡挱戵㉦㍦攳昹搷㍣ㄹ㔷㈱攴㝤㍦㕡戱收挸〸〷㔹捥晤ぢ晦㈴攵㜳㠵㕦愳挷㥤っ㥢ㅤ戴摤㈳散㐷㔲搹㍣㠳摦戴㜶愶昰㍢㠳㔷㘰扦户敥っ㤰㔷づ㜶昱㡡〸㠳㍤㘶昱㔶摦㌱㘶㌱㝥〵搲㤲㘱㐰昰攴㝡㐸㍥㘷扣㡥〷ㄲㅤ㌴〰攱捣昳㠴㈰摦㥤昸㥤㐱㍥ㄱ攸昱㈵て㕥〹昹晦愱㔴戲慢户摣㔶晦㠵㑤㙤晣ㄲ挴㄰㌲㠱㈶慤㝤㘹晣㈲㐵㈶愳㙣㍥ㅥ㤳㠹㈱搹户ㄴ晣收っ昶㡥㥤晦昱ぢ扥晦挳㘳攷㐵㔰㤸㐹㉣㌳㠴搷敥㐱扥㘵ㄸ攴㝢っ㠳㝢㔱㉣㠶挱ㄳ㙣挳挸扤㌶っ㘲捦挷㈲㄰摢ㅢ〶㡣攷㘵㤸㝦愹昰㙡捡㤹挱㜳搷㈱㤷㕥戱昳戸㘸慢㐲挴昰愱慡挲㌹昸愱づ昷愲ㄷ慤挰㜲㡦〸晥㕣愰愰挲㠲㘵摣摣㤶㈶㙣㜱换㤶㈵搲㘸ぢて㐵攲㔹摦昳愲散散扥㍡㈸愵㤳㜶搹ㅢ㈵愳昸㌶晣㈳〶㑦ぢ戹捦ㅥ㝣敤摣㥦㥦㝤攱㌴㙦愸挵扣㕡㘰㐸㜸㤰㌰㍤㉤〸〴㜲㔳㤷㐳㙥收㠷㌸ㄷ昱㐱㤲戳摥㔰戳㔶㈰戶㑦㘸扡㐹㔶㌳㕥㡡㌱㌵昳敤〶挳ㄲ㜷ㅤ戴㘱㔹改㜲㜲捡㠷㑣攲ㄸ慣愴〶㉥㥥扣㈴㔴㘸昴㔵㕢〳摡㤸㠵㥦㐲昱扣挵㠱㜴摡㠶㍣㙢㌲ㄹ挶㙢㠹㘶搳㠸㕣敥㈴捥ㅦ晡〰㘹㑣〳㤷㐸㈹挴ㅣ挸㈱改攳ぢ㉦〱㠸㤴㕡㐲愶㔰〱挸㠸愶㜵㠷㜵改〵搸ㄳ〲慡㜵搱㙦挰㡦㔶戰㡡愰㘲攲㠱ㅦ昴ㅣ换㐳㝦愲㥡ㄸ㥥㤵㤳挸㌲㌲㜲㘴㈱㠲昱㕡挱㕥㐱㈶㐹㠵攳挸敤搸〹挵㤷㡣扢㍡搸愶㌷㜶挱愵㠷慤散㥥昱㥡戸敤〱㍤㔳ㄴ㠵攱敤㈷ㅡ挷㔰㠹换改慡㘵㡤㈲㥣搰搹㔶愳搱戸〸㍡换㍢㠲戳㈸〲㝥晣㌲㠸攵搳敤慥㙦敥㉥愱㡥昳㐶㌰㐱晥挰晥扡㍤㘳㘳攳慤摣㌱㤰戰㍢慡㔵搲搷挱慦愲〹㈷㥤㌳捣㜶㔶㥥つ挶愵㤳㥤㌵搴慢晦ㄹ戱㤶㥤昵㈴㕢㌳㜴摤愱晦㍦〶挴戶晡摦㘰扣㑤㐸昶昱㌸挳㠷〲愳㈶摢〶㙡戸㈲昰㘷㈳㘴㈳挷㘱㔳戲っ㜳敢摣ㄲ㍥㔴搵挵㈲挱攱敤ㅡ敥扥づ搱㙡㑢摢㜶戴慦〰㍣挵㈱晤ㄸ㈲愸㙦㝢づ扡昷㑣㕢晣㈴搰〷㉦㍡戵挰て㝤㍢㥡㕡㐲愰㜷㡡摦㥡搹戰㜹㘶㡣ㅦ㜵ぢ戵扢戱ㄲ㘳㥦㐶㥢㠵㑢㄰搸㑦愸攸㥤㠹㍦㌲㥡戰戳攸〵扦㍡㥡㑣㠵㤴愸ㅢ挲㥢散㡦㌶慤〶㍥㔴扤〴晦㘶㐴搴慥㔰㜵摡换摣㝤㈷㠳ぢ㠷㕢㔹㡦挳〷愴ㅡㄵ〴挴㘴ち㥦昸ㄴ㔷戵㝢つ㍡敢挶㜳ぢ㔹㜳㌰㍦㕢戹昰㐳㔰㜴㘷㙦改㘴ㄸ扥㤳摦ㅦ㙢㡦攸㠷㤱摢戹㐳㤶㍤ㅤ〰㠷挷㥦㙤搳昱㌵摤㠰扢㙣晢㔸㜷搹昸〸摡戲扤昹㔴㥣攱㠳㐱㡦ㅥ㌷愰昱〳㑣㠷㙣㡦㝣慥戸〲搰㥦㤷扦㡦㙡摡㐳挰捡㐸攴㘵㠳ㅥㅤ改扦㡥っ慤㌵戱搸攸㈸㄰慣㑡㘳㜹㉥ㄵ㉣㌶㐷扢㉥㡦㈴攴摦戲昱ち摥挰昵㙤慤㤳㈱挷づ㤴㤹㙢〰㐹㌲㜸散㤰搱扦㡣捡慤搱㍦つ㙣晦搱㝦㜷换搱搳㘰㤰ㄱ㌵㤲捥昱㝢㌲㔱㌸愶㡢㈷搳㈳昰〹搶㔹㤸攸㥤〹㡡㔲捡愷愲づ㐲扣㝥ㅡ㜹愴摦挷扦摦㍣晤挶㙦㤹晥㜶摡㄰攱㠹㈲昳㌳㔲㐳〳㠳挲㔳㘶昱捤昴㉣㐲㘰晢捦攲ㅢ㕢捤㘲㤲㜲㜵ㄲ㍦㘶ㄳ㘰㝣㘲昲愹攴㜹㐳㍦㤳㌴㔲㝥つㄹ昳㍡挱㈶挱戳〴㥦㈵昸ㅣ挰㜸㜹㤲搴㤲㡡㥦㈷昲ぢ〴捦ㄱ㍣㑦昰㐵㠲㉦〱愰㈲〹㈸ㄵ扦㑣攴ぢ〴㕦㈱昸㉡挱搷〸㕥〴㐰㐵搲㡤ㄵ挷㈷㈷戹挴㍡㕢攰扡㘶㝣㑦㈴㈶ㅡ敦㕦㤶㔰慦愸扤挰㐵慤㤸㑢㙥散晥摤ㄵ〲㉡㜶摣昷搵㉡挵〱慦ㄶㄸ搷ㄲ㍡㥦㍦ㅦ㍢摦㜲昹㌸搸〵㍥ㄳㄹ㘲㤰㉦戹㤰挶㐶㔲昹㘷扦㘸晢㠴㔰㠰〴㘶搴㤵挹扦㔲戹㤹㔴㍥㠱て挱愴づ㝡搶改捤愴昲㝡㔲㌹㑡㉡晦昵挴㤱㔶攵㠴慤㜵捦㤳攴改㤸慣㘴扦っ换㕢捥㈲愹敦挳㜹挴㉦搸搴收愳戶㐶㔳㤲㑢昸扡㈱晡㝣っㄷ㔲〲㝣愱扤㠰摢㔵戸㠶〲愱慦晦㔰挳〵摣扡㥡户㈲ぢㅦ㘰㙦㈰攰ㅤ㤸昲挴挶㐵晢㔲〰挴㠸㝤㈱挴〹慦扥慢戸〵挶挹戰㕥敡㙤〲〳ㄹ㠶㙣㝢㍤㤲㐰㕤㥥昷㔸〶㔳㘶ㄲ摣ㄹ㌶㠲㠴挸戹攷摢散㘳㝥ぢ挴㠱㝦〸㤰㤹戲づ〴ㅤ攴㠳㐱愹㐲㔲ㄷ扦つ㌰㤱晣㈵㡣愹つ㜱搰攴つ㉦改㉦捤㌴收㑢㙣昰ㅤ㠰㈱㜸㠷㡤㤸攵㍡晡㉤㔰㍡㍤摡摦昸攵搹㌶昹㌲ㅦㄱ换㡥㑦昰捦攰㤳晡㑤㜶㍡㠴扦㈷㔲㄰㑢㝤㌸晦愱挱晡㈲ㅦㄵ搰㤵晣㍣㡤挹扣㡤㝥戸㝥㙤愳㤱㍤㡡㙥㌳㈸㠳㌹㕤挳㐱晦㝣〷㙤昰戲㐱愹㉣攸戵ㄸ㝤㐸搰㤴搳㠲㕥㡤搱㠷〵㑤挹㉤㘸㍢㐶摦㉦㘸捡㜲㐱慢ㄸ㑤扦㐹搹愰㐸ㄷ㜴㍤㐶敢㤱㔰挸ぢ扡ㄶ愳昵㐸㈸昶〵扤ㄲ愳昵㐸㥥㑦搰㔶㡣㍥っ㐴搹愰㙡㤰摡㑦挵㘸㍤㤲㉦㈵攸㙡㡣搶㈳愱捥㤰摡㥦㡥搱㝡㈴搴㈲㠲晥㔴㡣搶㈳愱㕥ㄱ昴㈷㘳戴ㅥ〹㌵㡤愰㍦ㄱ愳て〳㔱㌶愸㝢〴晤昱ㄸ慤㐷昲㘲㠲晥㔸㡣㤶㤱ㄴ挸攴㍢摥㙤愴攵愰㔶ㄸ戹㥦㉦㌳㝦〲㘰〸攰搳慢〰㐹㥡攴㠳ㄶ愴愳晦〶捡㐲戶挷</t>
  </si>
  <si>
    <t>Decisioneering:7.0.0.0</t>
  </si>
  <si>
    <t>CB_Block_7.0.0.0:1</t>
  </si>
  <si>
    <t>27705928-b279-40c6-b7f5-e31e497d184d</t>
  </si>
  <si>
    <t>㜸〱敤㕣敢㙦ㅣ㔷ㄵ摦㔹㝢搷㍢㙢㍢㌶㐹㥡㌴㙤㘹つ㝤㔰㜰戴㑤搲㠶㌶㐵㈵昸㤱㤷敡㈴㙥散愴攲搱㙥挷扢㜷散㘹㜷㘶捣捣慣ㄳ㤷㐷ぢㄴ愸〴〲㈱㐰〸㈴〴〸㈱挱ㄷㅥ㐲㉡㉡㠲晦〰㄰㥦昸〰㐲㠲㉦㝣〱愱㐸晣〱昰晢㥤㍢戳㍢扢敢ㅤ扢摢ㄶ㕣攴㥢昸昸捥戹㡦戹昷㥥㜳捦㌹昷㥣㍢捥ㄹ戹㕣敥摦㐸晣捤㌴捣捣ㅤ㑢㥢㘱愴摣捡㥣摦㘸愸㕡攴昸㕥㔸㤹〹〲㙢㜳挱〹愳㈱㔴㈸㔶ㅤ㤴㠷㠵㙡攸㍣慦㑡搵つㄵ㠴愸㔴挸攵㑡㈵㌳㡦㜲㜶挲㥦挹攴挱㘴慢戱㘱㠰㉢㜳戳㤷㔷㥥㐵慦㑢㤱ㅦ愸愳㔳搷㜴摢挷ㅥ慥㍣㔸㌹昵摥㘳㤵㘳㐷愷收㥡㡤愸ㄹ愸挷㍣搵㡣〲慢㜱㜴㙡戱戹搲㜰㙡㡦慢捤㘵晦㌹攵㍤愶㔶㡥㍤戸㘲㍤昴挸昱㠷㑥㥥戴㑦㥤㝡㘴っ㉦捥㉤捣捤㉥〶捡づ摦㤰ㅥぢㅣ敥㐳昳慡收㜰㕥㑡〵㡥户㕡㤹㥢挵晦搴搸昱昴㜰㘵㘹㑤愹㠸㉦㔶㠱昲㙡㉡㌴搱㜰搴㥤〹挳愶扢捥㠵㌳摤戳㤸㘶捤ち愳㠲㍢愷ㅡつ搳㑤㝡㉤戹㤷戱㙥つ㙢㜳捣㕤㔲㕥攸㐴捥㠶ㄳ㙤ㄶ摤㘵㜴㔴ㅦ㜷慦㠶敡㡡攵慤慡㑢㤶慢ち敥戹愶㔳ㅦ搶㈹㌷昴慥愴㡢昴挰㘴昲㤵㤹搰㥤㕢戳〲ㄹ㔱挸㘵挹愸㝢㌶愸㜵搶扤扢㝦扦ㅣ扡扣㠱㝤摥摢扦ㅥ㑡慥㔹㐱慢收㜴晦㥡昱攴㍢㐷昰㐰晦晡愹㌵敡㙣昳敥晥㙤㘴㈹㍢㙢ㅢ愳㌱㙦换㡡㘲㌲㘶㤱㘰㠴愰㐴㐰〲㥡㘵㠲㔱㠲㌱〰㘳昸㕦搸㈱改㠶㉣捡㔷慤㝣㜵㈵㕦慤攵慢昵㝣㔵攵慢㜶扥扡㥡慦慥攵慢㑥扥晡㙣扥晡ㅣ敡㈴愹㌴㌲㤲㡦搳ㄷㄶㅥ㝤敡扢㤷㡥捤晥晣戶㍢晥昴挷㕦晦昴敦㘳晢㔰改㠹㜸㔰昳㠱㜵ㅤ慣搶收攱ㄳㄵ散㠸㥤散〹㙣〹晢愴晤戰㝤晣㜸晤攴㌱敢㐱慢挰㘹㘵㄰扦㠳㔱㈶㔱㜷捣㝥搲昱敡晥㜵愱摤ㅤ戳㔶愸摡ぢ㌷ㅤ㤷捤晡㑤慦ㅥ摥扥㜵攱㔲㘴㐵敡戶敥戲㜶㈷㍤捤㤶戰慤㔴㈸敦扢戳扢搹㌵慢搱㔴㌳㌷ㅣ㕤晣昶慥㘲㜷㌱昰㔷晡㤷㥥つ搴㐷㕢愵㍤㈳㥡㠱㐰摢㤰扥㝢㘶愹㡢昴戸愶收搶晣㔰㜹㌲扣㘹㜷搱愹㍤愷㠲㈵㐵㜱愸敡㌲搵㕢㔸ㄴ敦晡改换ㅥ㈶㡡摤㕡㝦㘷ㅡ㙢㥦戹ㄱ㘱㌳慢㍡挶扢慥㠲㘸㜳搹㕡㘹愸㐳ㅤ㔵昴㍢㔱㜰愴〳㝤搶慦㌵挳㌹摦㡢〲扦搱㔹㌲㔳摦戰㈰㘹敡ㄷ晤扡ㅡㅥ捥㠹㔰㠰戰ㅤㅡ㌲㡣摣㝢晡敦〵㈱㐴㡡挴摣挸户㜶戲㕤攵ち㘶㠷㔹㌴ㄴ㜹㌲㝦捦㌶㥤㜱扣㈲㘳㌲㜶㘰㙡㑥搴ㅤ㝣改晤摢㜴摢愲摣㥢㕢㌹㥦㍦㄰捦晥捣㠶昲愲昳㤶㔷㙦愸㈰㔳昳ㄹㅣ㤱㌹〱㔰戸〹㠱搰㜷昵愸收㡣ㅢ挶㘶攱扡㔳㡦搶㡡㙢捡㔹㕤㡢㠰㠳㜶㉣㤵戸戴㍤挹㝣ㅢ㔰收㝥㠲〳〰攵㜲慥㜸㤰㤵㡡㘵愴㕣㠱搲㈹㘳㉦㜷〸㜲戶敢搸换㘳昶㔹愷ㄱ㈹㉤㤴㈷㙣㔰㐴㙢㌵㈱摦㌸㔹㌴戰㙡㕡㘱ㅣ戴攷挰愵㤶攳㐵㥢敤㝤摢戳㑢㌴ㄳ敤挹㠲㕤㈷ぢ㈸ち㍡攵㐱挶㕥〳搳㜴㐹㠳散捡㈹㈶攲㌶挸搰散攸戹㤳挹㔸㍦㐳㐶愰㝥㥡〹㔹晢㔸㝦ㄹ㐱㘶敦㘵㔲㌶敡扢ㅦ昷愴搹㔶㜶扣㤶㘶户㘰攱捣㐳〴㠷〹㙥㈵㌸〲㘰晣つㄲ㡥㔲づ昹捥㘴摥㡥㘷昳づ㠲户〳㐰㍥㤹㤴㌹戱愸愲つ戵ㄳ㍢㤲昵挶㘱㈷㡢㔱慣㐵ㄱ㉤攳㤶㥤㌹敥ち愱㘳慢㜳㜷攸摡㘱搱戱昷昵攷捤昴㜴挸㤱ㄹ㔵搳㜳摤愶㙡㝡㈱㔸㜵㐰扤㜵ㄷ㥡㥡㔳〴敦〰搰㡡㠵挶敥捥慣㜹㥡㤳㙦〹㤳㐸ㅢ㐲〳㉡昷㤸㠹㘹晥㘷〸戸㥥愳换㥥晤㑣㔳㜰摡㝥换摢捦㐷晢敦敤㤸攸㕤㍡㜳㑦攷搰㑦昴ㅡ㉤攸㜷㘲㝢ㄹ㝦敥慢㕦敥㐱戱㜹㉦挱㝤〰㕤晡㠵㈷敦搷敡㈵㄰㤳搸㑤㔱㙥㍦㍤㉥㘲攱㉥㙦慥㉢搱㍥㘳昶戲ㄵ慣慡〸摥㡢ぢ昳戰㠳晤㈰㔰つㅣ㘸敢㠲攰搹攵㜰㈷㌲㍣ㅢ昸㉥昱㝢昶㜱昸㤶㔰っ挳挳昹愱㕣㤷㝤㥣㘱㘷愶晣㑤㈹捥愱晥㝤戰扦㤰㐸㌵敡㘴㉦戶换㍥㕢敥㐹㤲〱㈴挹晤㔸㔶昳摤〰㤰ㄲ挶ㅦ晡㑡㤴㘹㔶㍢㉡搵㍡慤㔵㝡昷㌲㑥㈶㕤晥挳ㅥ㌹㌲慡㥤戵戳昰ㅤ㠴攳敥㤲攳戶㠴挵愸扢愸㠲ㅡ晣ち㑥㐳㤵戵㑢㤶愲㘶㑦㔶扣㐵㘴挵搰㔰捦㔹㍡挳户㈶㝣搲㈵㈵㌲㜷㝢㘶㘱挶㌹扣捤㔴㜴㐱㔲愸㘴戸㠵㕡ㄲ㠸㥣挷扡㝢㈲㘶〰ㄱ㔳挱挲㤹て㄰ㅣ㈳㌸づ㔰昸ㅤ㈴捤㑥ㄷ㥥㘱戰㤱つ扡戳慢搵㕣㠹㘴㄰昷攰㙦晢ち慢㠷昸㥡㤳〴敦〵攸㌲㝦攸㝣捣㘰㐴㈱㜹㡡ㄱ㘹㉤㤹昶㌵㐷㕤㈷て散戳ㄱ㔴㥡㙢㠶㤱敦㌲慡㌴㙥捦晢㤷晣㘸摥〹搷ㄱ㠵㍡㘰挷㤹㈷搷㤴〷敥ち㘰晢㜴攱晣昵㜵㔵㌷敤㈵扦〹搱㜶㘱㝥㌷ㅣ捡㌱㍦搸㤲㜲㉥捦ㅢ㐸㠳㥤㡤搱㠵㈱㈷㘲昸㕡改㠹摤㤱攷㥢㠷扥㠹昶㡡㉥㍢㔱㐳㡤摡㝡搳㌱㕦戲戱㡡㠸ㅡ搴㐷散攵戵㐰愹昹㜱晢㕣攰搴ㅢ㡥愷㐸っ搸㤸っ搴㉤愸㔵㐴〸ㄶ㝤挶晦㝣㙦摣㕥づ㉣㉦㕣户ㄸ㑣摣摣摦昱㈴㈱㤱㠲㍤敢㜸㈱㕥㈳㔴㘴㝥挲㕥㕡昳慦㈳㔲摢㜴扤㜳搶㝡戸㉢愸㐲愶搷㐹㐸㘳攴㡤㝣摥㈸攵㑢㠳搲㠷〷昲㕣敥〴㝥㠶〹㠴㔶戹〲晤攵ㄹ摡㥢㜶㝤ㅣ㥦愱㥤捥㌱㡤㈱㜲搴㐲づ㘵㑡㘱敥㔴昳ㄱ戶㌹〵㜰晥摣搵ぢ敤愸摣敢㠸㔵ㄷ攸摦捦㤰昰挲ㄴ慤㄰〸扤㜳晢㌴愳㄰㐷扥挱晥〳扤昹搴捤㝣㘵㕢敡㤰昷昶戵戳㘷ㄱ㐳ㅡ戳ㄷ慣ㄵ搵㐰㈴摡戵愲㝤晡㠱㐶慣㙢㌵挲戸㙣捥㜷㕤㡢㡣㐵愶㕣慡㔹攴摦㤹㘶攴㕦㜴㍣搳〶㄰敥㡢㔱搶つ愰慣ㅢ㠲ㅡ戳慦㌰㈸㈸㜹昶攵慦㕡㠱ㄳ慤戹㑥慤挴〷〶敥㜶〵㐷㘲㡢㔳敥㈶㈹㤱ㄸ㔳㕤戶晣㔵ㄸ㙣㘱〵挴慥㐰㡡㜲改㐸㝣昰㙤摥㈸攲㥦㌱愰㕢〹攲㐵㝣愴收晢搰㕢㐱敥㐴㐰攰㐸扡㤹摣扣戸昹〲㌰摡㉢㐷慡㘷戰〸晣㠱㈹ㄱ㑦攷㜶搱扥敡㌹ㄱ愸㐷㡡㥤㜵愲昹㄰㈴〷㐰㔶づ户户〹㔵㔳㡤愶㕢㍡攱慥摥愲づ㈵㜱㘷㙦㜹㕡㙢摣戳㐵戱搶㈷㈹㌵戲㕤㈵搱㉢㕢㡣㜱㌷㈹ㅡ㐳搴㜶愲㙢㡣㉣愷㘹㝢摤㈹㐳㕥㠷㕡ㄲ㥥挹㤹㡦〹愳㈰挴㑢敥㠰㠶愲户㍥㥢㍤㔲戱ㅡ㕡〰㘵㙡㈹㡤ㅢ㡦㠳㠱ㄷ㜰攱愴慥捡昱ㄳ昶昷扥㌸㝢戹ㄹ㜵㤴㔸㌷づ挴㈵㌳㡤挶㘵て㌶㐲捤ち敡扢㘴㑢㘳㙥㕡扦挸敥ㅣ㔴昷敢攵㑤㙤挴㜸ㅢ㌲㈰㤲攱〵挶㌶挴收㑡挵㔲㘹㥢㡤㜳愹㕢攸ㄲ㥦㉥㉡换ㄳち㉣㐵昵㜹戵㈱㐶㔸摢㡥㍦㈰つ㕡㘷㐵㤱愳愶㍤戳ㄲ㐲愱㐷㤴攳㜱㑥㌶戸㘹㕦愱㔳ち搷ㄷ㈰㜶攳摣㘲㉤㐲㔰户搵〱捦〵扢㠷㍡㔸ㄱㅤ㌴愱㙤㐶〹㕡捣㘰摣捥㐹㜰敦っ㐸㔱〸㔲㕢搲㍦㑦ㅢ摦晡㈶搳㡦㑥攷㤲㑣扣㠹ㄸ攸捡戰ㅤ㐰摣㜴㑣㤲扢攸㐰ㄲ㉡搷㤲㑤㠴搶㔸㠲愳㠱㌱㑥㠳㉦㠸㜰㝦㠷㔱慣〹㙥㥢〶㙥户㐵づ戴㘹㘳㜳㥦㝤挱慢㌵㥡㜵㈵慡㌸㤱搵愲㤱㜷〵扤攴攲㥦摥㑤ㄹ敢ㄲ㉦捡〵ㅣ愴㌸㘵ㄲ㘹㜰慢摢㝣㍦㥡㡢㤰㐳ㅦ㕡戶㌱昴㤸攱㤴㤳㔰㔸捦つ〵㕡㠷晢摢㔷ㄷ攴摡ㅣ㐴㕡て㡡戲㙣〱㌷昱㕡昱㘳搹㙤愹㙡ぢ晥㠲㑦㡢㍤㠵㍡敦㘸搴慥愰ㄱ收愹〵㕥戱〸㘳㘴挰摤挱㑥㜲㌷攳戸敥捤ㄷ攴㌱㜷昳㜴㙣㝣ㄸ㡣敥昲っ㤴挳慡㘲㈳搱摣捥户㙤㙥㠳㜱㕦摡摤收〷〰っ〶㠰㘹搰愲愶㌶㜰㘶㤱摦摥挰㘱㈸㌲㈳㌶㥡づ愳㌲㐲㜹〰敥㝡㄰つ扢㠹挷攸㘵ㅦ㑡㈸㍡㈸㔷挲㤲㕢㠹搳㉥づ㐰㝥㜰愸ぢ戹㘸㐵戸昸攲ㅤ改㐲捦搴敢㌴㜷攱㥤摢ㄵ㔴挵愵つ㙤㡥ㅥ散扡㡥㈵㜳愲㝤㜷㜷㔷㐱㝣㑤昰挴㝣攵扣ㄵ搵搶㤶愲㑤㝤㘵㙢㔰㤶㈸晣ㅡ摥㠸㉤摦㑥㥢㜹搸攳ㄵ搴つ慥㝤昹㌹捦扦敥挹戸ち㈱敦晢搱㡡㌵㐷㐶㌸挸㜲敥摦昸㈷㈹㥦㉢晣ち㍤敥㘴搸散愰敤ㅥ㘱㍦㤲捡收ㄹ晣愶戵㌳㠵摦ㄹ扣〲晢扤㜵㘷㠰扣㜲戰㡢㔷㐴ㄸ散㌱㡢户晡㠶㌱㡢昱㑢㤰㤶っ〳㠲㈷搷㐳昲㌹攳㔵㍣㤰攸愰〱〸㘷㥥㈷〴昹摥㠱摦ㄹ攴ㄳ㠱ㅥ㕦昲攰㤵㤰晦ㅦ㑡㈵扢㝡换㙤昵㕦搸搴挶㉦㐰っ㈱ㄳ㘸搲摡㤷挶㉢㈹㌲ㄹ㘵昳昱㤸㑣っ挹扥愶攰㌷㘷戰㜷散㝣搳㉦昸晥て㡦㥤ㄷ㐱㘱㈶戱捣㄰㕥扢〷昹㤶㘱㤰敦㌱っ敥㐵戱ㄸ〶㤷搸㠶㤱㝢㙤ㄸ挴㥥㡦㐵㈰戶㌷っㄸ捦换㌰晦㔲攱搵㤴㌳㠳攷慥㐳㉥扤㘲攷㜱搱㔶㠵㠸攱㐳㔵㠵㜳昰㐳ㅤ敥㐵㉦㕡㠱攵ㅥㄱ晣戹㐰㐱㠵〵换戸戹㉤㑤搸攲戶㉤㑢愴搱ㄶㅥ㡡挴戳扥攷㐵搹搹㝤㜵㔰㑡㈷敤戲㌷㑡㐶昱㜵昸㐷っ㥥ㄶ㜲ㅦ㍢昸攳㜳㝦㝤晥愵搳扣愱ㄶ昳㙡㠱㈱攱㐱挲昴戴㈰㄰挸㑤㕤づ戹㠵ㅦ攲㕣挴〷㐹捥㝡㐳捤㕡㠱搸㍥愱改㈶㔹捤㜸㈹挶搴捣户ㅢっ㑢摣㜵搰㠶㘵愵换挹㈹ㅦ㌲㠹㘳戰㤲ㅡ戸㜸昲㤲㔰愱搱㔷㙤つ㘸㘳ㄶ㝥〲挵昳ㅡ〷搲㘹ㅢ昲慣挹㘴ㄸ㍦㑥㌴㥢㐶攴㜲㈷㜱晥搰〷㐸㘳ㅡ戸㐴㑡㈱收㐰づ㐹ㅦ㕦㜸〹㐰愴搴ㄲ㌲㠵ち㐰㐶㌴慤㍢慣㑢㉦挰㥥㄰㔰慤㡢㝥〳㝥戴㠲㔵〴ㄵㄳて晣愰攷㔸ㅥ晡ㄳ搵挴昰慣㥣㐴㤶㤱㤱㈳ぢㄱ㡣搷ち昶㉡㌲㐹㉡ㅣ㐷㙥挷㑥㈸扥㘴摣搵挱㌶扤戱ぢ㉥㍤㙣㘵昷㡣搷挴㙤て攸㤹愲㈸っ㙦㍦搱㌸㠶㑡㕣㑥㔷㉤㙢ㄴ攱㠴捥戶ㅡ㡤挶㐵搰㔹摥ㄱ㥣㐵ㄱ昰攳㤷㐱㉣㥦㙥㜷㝤㑢㜷〹㜵㥣㌷㠲〹昲〷昶搷㥤ㄹㅢㅢ㙦攵㡥㠱㠴摤㔱慤㤲扥づ㝥つ㑤㌸改㥣㘱戶戳昲㙣㌰㉥㥤散慣愱㕥晤捦㠸戵散慣㈷搹㥡愱敢づ晤晦㐱㈰戶搵晦〶攳㙤㐲戲て挵ㄹ㍥ㄴㄸ㌵搹㌶㔰挳ㄵ㠱㍦ㅢ㈱ㅢ㌹づ㥢㤲㘵㤸㕢攷㤶昰愱慡㉥ㄶ〹づ㙦搷㜰昷㜵㠸㔶㕢摡戶愳㝤〵攰㈹づ改〷㄰㐱㝤摢㜳搰扤㘷摡攲㐷㠰㍥㜸搱愹〵㝥攸摢搱搴ㄲ〲扤㔳晣搶捣㠶捤㌳㘳㝣扦㕢愸摤㡤㤵ㄸ㝢ㅡ㙤ㄶ㉥㐳㘰㕦㔲搱ㅢㄳ㝦㘴㌴㘱㘷搱ぢ㝥㜵㌴㤹ち㈹㔱㌷㠴㙦戳㥦㘸㕡つ㝣愸㝡ㄹ晥捤㠸愸㕤愱敡戴㤷戹晢㑥〶ㄷづ户戲ㅥ㠷て㐸㌵㉡〸㠸挹ㄴ㍥晣ㄴ㔷戵㝢つ㍡敢挶㜳ぢ㔹㜳㌰㍦㕢戹昰㍤㔰㜴㘷㙦改㘴ㄸ扥㤳摦ㅦ㙢㡦攸晢㤱摢戹㐳㤶㍤ㅤ〰㠷挷㥦㙤搳昱㌵摤㠰扢㙣晢㔸㜷搹昸〰摡戲扤昹㑣㥣攱㠳㐱㡦ㅥ㌷愰昱ㅤ㑣㠷㙣㡦㝣慥戸〲搰㥦㤷扦㡤㙡摡㐳挰捡㐸攴㘵㠳ㅥㅤ改扦㡥っ慤㌵戱搸攸㈸㄰慣㑡㘳㜹㉥ㄵ㉣㌶㐷扢㉥㡦㈴攴摦戲昱㑤扣㠱敢摢㕡㈷㐳㡥ㅤ㈸㌳搷〰㤲㘴昰搸㈱愳晦〶㉡户㐶晦㉣戰晤㐷晦昵㉤㐷㑦㠳㐱㐶搴㐸㍡挷敦挹㐴攱㤸㉥㥥㑣㡦挰㈷㔸㘷㘱愲㜷㈶㈸㑡㈹㥦㡡㍡〸昱敡㘹攴㤱㝥ㅦ晦晥换改摦晥㠶改ㅦ愷つㄱ㥥㈸㌲㍦㉡㌵㌴㌰㈸㍣㘵ㄶ㕦㑡捦㈲〴戶晦㉣扥戸搵㉣㈶㈹㔷㈷昱㘳㌶〱挶㈷㈶㥦㐹㥥㌷昴㌳㐹㈳攵搷㤱㌱㙦㄰㙣ㄲ㍣㑦昰㌱㠲㡦〳㡣㤷㈷㐹㉤愹昸〹㈲㍦㐹昰〲挱㡢〴㥦㈲昸㌴〰㉡㤲㠰㔲昱㌳㐴扥㐴昰㔹㠲捦ㄱ㝣㥥攰㘵〰㔴㈴摤㔸㜱㝣㜲㤲㑢慣戳〵慥㙢挶昷㐴㘲愲昱晥㘵〹昵㡡摡ぢ㕣搴㡡戹攴挶敥摦㕤㈱愰㘲挷㝤㕦慤㔲ㅣ昰㙡㠱㜱㍤愱昳昹昳戱昳㉤㤷㡦㠳㕤攰㌳㤱㈱〶昹㤲ぢ㘹㙣㈴㤵㝦昶㑡摢㈷㠴〲㈴㌰愳慥㑣晥㤵捡捤愴昲〹㝣〸㈶㜵搰戳㑥㝦㐹㉡慦㈷㤵愳愴昲摦㑦ㅣ㘹㔵㑥搸㕡昷㍣㐹㥥㡥挹㑡昶换戰扣攵㉣㤲晡㍥㥣㐷晣㠲㑤㙤㍥㙡㙢㌴㈵戹㠴慦ㅢ愲捦挷㜰㈱㈵挰ㄷ摡ぢ戸㕤㠵㙢㈸㄰晡晡て㌵㕣挰慤慢㜹㉢戲昰〱昶〶〲摥㠱㈹㑦㙣㕣戴㉦〷㐰㡣搸ㄷ㐲㥣昰敡扢㡡㕢㘰㥣っ敢愵摥㈶㌰㤰㘱挸戶搷㈳〹搴攵㜹㡦㘵㌰㘵㈶挱㥤㘱㈳㐸㠸㥣㝢戱捤㍥收㤷㐱ㅣ昸㠷〰㤹㈹敢㐰搰㐱㍥ㄸ㤴㉡㈴㜵昱㉢〰ㄳ挹㕦挲㤸摡㄰〷㑤摥昰㤲晥搲㑣㘳㝥㤵つ扥〶㌰〴敦戰ㄱ戳㕣㐷扦〵㑡愷昷昵㌷㝥㜹戶㑤扥捣㐷挴戲攳ㄳ晣㌳昸愴㝥㤳㥤づ攱敦㠹ㄴ挴㔲ㅦ捥㍦㍡㔸㕦攴愳〲扡㤲㥦㘷㌱㤹搷搱て搷慦㙤㌴戲㐷搱㙤〶㘵㌰愷㙢㌸攸㥦敦愰つ㕥㌶㈸㤵〵扤ㄶ愳て〹㥡㜲㕡搰慢㌱晡戰愰㈹戹〵㙤挷攸晢〵㑤㔹㉥㘸ㄵ愳改㌷㈹ㅢㄴ改㠲慥挷㘸㍤ㄲち㜹㐱搷㘲戴ㅥ〹挵扥愰㔷㘲戴ㅥ挹㡢〹摡㡡搱㠷㠱㈸ㅢ㔴つ㔲晢㤹ㄸ慤㐷昲改〴㕤㡤搱㝡㈴搴ㄹ㔲晢改ㄸ慤㐷㐲㉤㈲攸愷㘲戴ㅥ〹昵㡡愰㍦ㄲ愳昵㐸愸㘹〴晤攱ㄸ㝤ㄸ㠸戲㐱摤㈳攸て挵㘸㍤㤲㤷ㄳ昴〷㘳戴㡣愴㐰㈶摦昱㙥㈳㉤〷戵挲挸晤㝣㤹昹㐳〰㐳〰㥦㝥〴㤰愴㐹㍥㘸㐱㍡晡ㅦ敡捤戶敤</t>
  </si>
  <si>
    <t>b52c60b2-e5e1-4ec9-af2d-ba5ec0c9e894</t>
  </si>
  <si>
    <t>㜸〱敤㕣㕢㙦㈴㐷ㄵ㥥ㅥ㝢挶搳㘳㝢㙤昶捡㈶㈱ㄸ㤲㐰挰慢挹敥㈶㑢戲愰戰昱㘵㙦㡡㌷㌶㙢敦〶ㄲ㤲㐹㝢愶摡敥㘴扡摢改敥昱慥挳㈵攱捥〳〲㈱㐰㈸㐸〸㄰㐲〲㈱㠱㜸〱㠱攰〷㈰〱攲〹㠹〷㈴㜸攱〱㄰㕡㠹ㅦ〰摦㜷慡㝢愶㘷挶搳㜶㈶〹㌸挸戵敢攳敡㔳㤷慥慡㜳敡㥣㔳攷㔴㍢㘷攴㜲戹㝦㈳昱㌷搳㌰㌳㜷㉣㙦㠵㤱㜲㉢㜳㝥愳愱㙡㤱攳㝢㘱㘵㈶〸慣慤〵㈷㡣㠶㔰愱㔸㜵㔰ㅥㄶ慡愱昳㠲㉡㔵㌷㔵㄰愲㔲㈱㤷㉢㤵捣㍣捡搹〹㝦㈶㤳〷㤳慤挶㠶〱慥捥捤㉥慥㍥㡢㕥㤷㈳㍦㔰㈷愶慥敢戶て㍦㔸戹扦㜲昶㍤㈷㉢㈷㑦㑣捤㌵ㅢ㔱㌳㔰て㝢慡ㄹ〵㔶攳挴搴㔲㜳戵攱搴ㅥ㔵㕢㉢晥㜳捡㝢㔸慤㥥扣㝦搵㝡攰愱㔳て㥣㌹㘳㥦㍤晢搰ㄸ㕥㥣㕢㤸㥢㕤ち㤴ㅤ扥㈶㍤ㄶ㌸摣〷收㔵捤攱扣㤴ちㅣ㙦慤㌲㌷㡢晦愹戱攳改挱捡昲扡㔲ㄱ㕦慣〲攵搵㔴㘸愲攱愸㍢ㄳ㠶㑤㜷㠳ぢ㘷扡ㄷ㌰捤㥡ㄵ㐶〵㜷㑥㌵ㅡ愶㥢昴㕡㜲ㄷ戱㙥つ㙢㙢捣㕤㔶㕥攸㐴捥愶ㄳ㙤ㄵ摤ㄵ㜴㔴ㅦ㜷慦㠵敡慡攵慤愹挷㉣㔷ㄵ摣㡢㑤愷㍥慣㔳㙥攸㥤㐹ㄷ改㠱挹攴㉢㌳愱㍢户㙥〵㌲愲㤰换㤲㔱昷㐲㔰敢慣㝢㔷晦㝥㌹㜴㜹〳晢扣愷㝦㍤㤴㕣户㠲㔶捤改晥㌵攳挹㜷㡥攰扥晥昵㔳㙢搴搹收㕤晤摢挸㔲㜶搶㌶㐶㘳摥㤶ㄵ挵㘴捣㈲挱〸㐱㠹㠰〴㌴换〴愳〴㘳〰挶昰扦戰㐳搲つ㔹㤴慦㕡昹敡㙡扥㕡换㔷敢昹慡捡㔷敤㝣㜵㉤㕦㕤捦㔷㥤㝣昵搹㝣昵㌹搴㐹㔲㘹㘴㈴ㅦ㈷晦摢〷㝥晤挷㥦扣晣挸㜷晥昶敥㈳昷晣昰㠳㡢㘳〷㔰改〳昱愰收〳敢〶㔸慤捤挳愷㉢搸ㄱ扢搹ㄳ搸ㄲ昶ㄹ晢㐱晢搴愹晡㤹㤳搶晤㔶㠱搳捡㈰㝥〷愳㑣愲敥㤸晤戸攳搵晤ㅢ㐲扢㍢㘶慤㔰戵ㄷ㙥㍡㉥㥢昵㥢㕥㍤扣㝤晢挲攵挸㡡搴㙤摤㘵敤㑥㝡㥡㉤㘳㕢愹㔰摥㜷㘷㜷戳敢㔶愳愹㘶㙥㍡扡昸㉤㕤挵敥㔲攰慦昶㉦扤㄰愸攷㕢愵㍤㈳㥡㠱㐰摢㤴扥㝢㘶愹㡢昴戸愶收搶晤㔰㜹㌲扣㘹㜷挹愹㍤愷㠲㘵㐵㜱愸敡㌲搵㈳㉣㡡㜷晤昴愲㠷㠹㘲户搶摦㥥挶摡攷㙦㐶搸捣慡㡥昱㙥愸㈰摡㕡戱㔶ㅢ敡㘸㐷ㄵ晤㑥ㄴㅣ敦㐰㕦昰㙢捤㜰捥昷愲挰㙦㜴㤶捣搴㌷㉤㐸㥡晡ㄵ扦慥㠶㠷㜳㈲ㄴ㈰㙣㠷㠶っ㈳昷敥晥㝢㐱〸㤱㈲㌱㌷昲㥢㍢搹慥㜲ㄵ戳挳㉣ㅡ㡡㍣㤹扦㝢㠷捥㌸㕥㤱㌱ㄹ㍢㌰㌵㈷敡づ扥昴摥ㅤ扡㙤㔱敥昵慤㥣捦ㅦ㡡㘷㝦㝥㔳㜹搱㈵换慢㌷㔴㤰愹昹っ㡥挸㥣〰㈸摣㠲㐰攸扢㝡㔴㜳挶㑤㘳慢㜰挳愹㐷敢挵㜵攵慣慤㐷挰㐱㍢㤶㑡㕣摡㥥㘴扥〹㈸昳㈰挱㈱㠰㜲㌹㔷㍣捣㑡挵㌲㔲慥㐰改㤴戱㤷㍢〴㌹摢㜵散攵㌱晢㠲搳㠸㤴ㄶ捡ㄳ㌶㈸愲戵㥡㤰㙦㥣㉣ㅡ㔸㌵慤㌰づ摢㜳攰㔲换昱愲慤昶扥敤搹㈵㥡㠹昶㘵挱㥥㤳〵ㄴ〵㥤昲㈰㘳慦㠱㘹扡愴㐱㜶攵ㄴㄳ㜱ㅢ㘴㘸㜶昴摣挹㘴慣㥦㈱㈳㔰㍦捤㠴慣㝤戲扦㡣㈰戳昷㌲㈹ㅢ昵摤㡦晢搲㙣㍢㍢㕥㑢戳㈳㔸㌸昳㈸挱㌱㠲㌷ㄳㅣ〷㌰晥ち〹㐷㈹㠷㝣㘷㌲㙦挷戳㜹〷挱㕢〰㈰㥦㑣捡㥣㔸㔴搱㠶摡㡤ㅤ挹㝡攳戰㤳挵㈸搶愲㠸㤶㜱换捥ㅣ㜷㠵搰戱搵戹㌷㜴敤戰攸搸㜷昴攷捤昴㜴挸㤱ㄹ㔵搳㜳摤愱㙡㝡㈱㔸㜵㐰扤昵㔶㌴㌵愷〸摥〶愰ㄵぢ㡤摤摤㔹昳㌴㈷摦㄰㈶㤱㌶㠴〶㔴敥㌱ㄳ搳晣捦㄰㜰㍤㐷㤷㝤晢㤹愶攰戴晤㠶户㥦㑦昴摦摢㌱搱扢㜴收扥捥愱㥦攸ㄵ㕡搰㙦挷昶㌲晥搴㔷扦摣㡤㘲昳ㅥ㠲㜷〰㜴改ㄷ㥥扣㕦愹㤷㐰㑣㘲㌷㐵戹㠳昴戸㠸㠵扢戲戵愱㐴晢㡣搹㉢㔶戰愶㈲㜸㉦㉥捦挳づ昶㠳㐰㌵㜰愰慤ぢ㠲㘷㤷㘳㥤挸昰㐲攰扢挴敦摢挷攱ㅢ㐲㌱って攷㠷㜲㕤昶㜱㠶㥤㤹昲㌷愵㌸㠷晡昷晥晥㐲㈲搵愸㤳扤搸㉥晢㙣戹㉦㐹〶㤰㈴昷㘲㔹捤㜷〱㐰㑡ㄸ㝦攸㉢㔱愶㔹敤㠴㔴敢戴㔶改摤换㌸㤹㜴昹て㝢攴挸愸㜶搶捥挲㜷㄰㡥扢换㡥摢ㄲㄶ愳敥㤲ち㙡昰㉢㌸つ㔵搶㉥㔹㡡㥡㝤㔹昱〶㤱ㄵ㐳㐳㍤㘷改っ摦㥡昰㐹㤷㤴挸摣敤㤹㠵ㄹ攷昰㌶㔳搱〵㐹愱㤲攱ㄶ㙡㐹㈰㜲ㅥ敢敥㡢㤸〱㐴㑣〵ぢ㘷摥㐷㜰㤲攰ㄴ㐰攱㜷㤰㌴扢㕤㜸㠶挱㐶㌶改捥慥㔶㜳㈵㤲㐱摣㠳扦敤㉢慣ㅥ攰㙢捥㄰扣〷愰换晣愱昳㌱㠳ㄱ㠵攴㈹㐶愴戵㘴摡搷ㅤ㜵㠳㍣㜰挰㐶㔰㘹慥ㄹ㐶扥换愸搲戸㍤敦㍦收㐷昳㑥戸㠱㈸搴㈱㍢捥㍣扥慥㍣㜰㔷〰摢愷ぢ攷㙦㙣愸扡㘹㉦晢㑤㠸戶换昳㝢攱㔰㡥昹挱㤶㤴㜳㜹摥㐰ㅡ散㙣㡣㉥っ㌹ㄱ挳搷㑡㑦散慥㍣摦㍣昴㑤戴㔷㜴挵㠹ㅡ㙡搴搶㥢㡥昹㤲㡤㔵㐴搴愰㍥㘲慦慣〷㑡捤㡦摢ㄷ〳愷摥㜰㍣㐵㘲挰挶㘴愰㙥㐱慤㈱㐲戰攴㌳晥攷㝢攳昶㑡㘰㜹攱㠶挵㘰攲搶挱㡥㈷〹㠹ㄴ散㔹挷ぢ昱ㅡ愱㈲昳ㄳ昶昲扡㝦〳㤱摡愶敢㕤戴㌶挲㍤㐱ㄵ㌲扤㑥㐲ㅡ㈳㙦攴昳㐶㈹㕦ㅡ㤴㍥㍣㤰攷㜲愷昱㌳㑣㈰戴捡ㄵ攸㉦捦搰摥戴敢攳昸っ敤㜴㡥㘹っ㤱愳ㄶ㜲㈸㔳ち㜳愷㥡て戱捤㔹㠰㑢ㄷ慦㕤㙥㐷攵㕥㐵慣扡㐰晦㝥㠶㠴ㄷ愶㘸㠵㐰攸㥤㍢愰ㄹ㠵㌸昲つ昶ㅦ攸捤愷㙥收㉢摢㔲㠷扣㜷愰㥤扤㠰ㄸ搲㤸扤㘰慤慡〶㈲搱慥ㄵㅤ搰て㌴㘲㕤慢ㄱ挶㘵㜳扥敢㕡㘴㉣㌲攵㜲捤㈲晦捥㌴㈳晦㡡攳㤹㌶㠰㜰㕦㡣戲㙥〲㘵摤ㄴ搴㤸㝤㤵㐱㐱挹戳㉦㝦捤ち㥣㘸摤㜵㙡㈵㍥㌰㜰户㈷㌸ㄲ㕢㥣㜲㌷㐹㠹挴㤸敡戲攵慦挱㘰ぢ㉢㈰㜶〵㔲㤴㑢㐷攲㠳㙦昳㐶ㄱ晦㡣〱摤㑡㄰㉦攲㈳㌵摦㠷摥ち㜲㈷〲〲㐷搲慤攴收挵慤ㄷ㠱搱㕥㌹㔲㍤㠳㐵攰て㑣㠹㜸㍡户㡢昶㌵捦㠹㐰㍤㔲散㠲ㄳ捤㠷㈰㌹〰戲㜲戸扤㑤愸㥡㙡㌴摤搲〹㙦敤㉤敡㔰ㄲ㜷昶㤶愷戵挶摤摢ㄴ㙢㝤㤲㔲㈳㍢㔵ㄲ扤戲捤ㄸ昷㤲愲㌱㐴㙤㈷扡挶挸㜲㥡戶搷㥤㌲攴㔵愸㈵攱㤹㥣昹戰㌰ち㐲扣攴づ㘸㈸㝡敢戳搹㈳ㄵ慢愱〵㔰愶㤶搲戸昱㌸ㄸ㜸ㄹㄷ㑥敡慡ㅣ㍦㘱㝦ㅦ㠸戳㡢捤愸愳挴扡㜹㈸㉥㤹㘹㌴ㄶ㍤搸〸㌵㉢愸敦㤱㉤㡤戹㘹晤㈲扢㜳㔰摤慦㤷㌷戵ㄱ攳㙤挸㠰㐸㠶ㄷㄸ摢㄰㥢㉢ㄵ㑢愵㙤㌶捥愵㙥愱㑢㝣扡愲㉣㑦㈸戰ㅣ搵攷搵愶ㄸ㘱㙤㍢晥㤰㌴㘸㥤ㄵ㐵㡥㥡昶捣㙡〸㠵ㅥ㔱㡥挷㌹搹攰愶㝤㤵㑥㈹㕣㕦㠰搸㡤㜳㑢戵〸㐱摤㔶〷㍣ㄷ散ㅤ敡㘰㐵㜴搰㠴戶ㄹ㈵㘸㌱㠳㜱㍢㈷挱扤㌳㈰㐵㈱㐸㙤㐹晦㍣㘷㝣攳㘵愶ㅦ㥣换㈵㤹㜸ㄳ㌱搰㤵㘱㍢㠰戸改㤸㈴㜷搱愱㈴㔴慥㈵㥢〸慤戱〴㐷〳㘳㥣〶㕦㄰攱晥づ愳㔸ㄳ摣㌶つ摣㙥㡢ㅣ㘸搳挶搶〱晢戲㔷㙢㌴敢㑡㔴㜱㈲慢㐵㈳敦〹㝡挹挵㍦扤㥢㌲搶㈵㕥㤴换㌸㐸㜱捡㈴搲攰㔶户昹㝥㌴ㄷ㈱㠷㍥戴㙣㘳攸㌱挳㈹㈷愱戰㥥ㅢち戴づて戶慦㉥挸戵㌹㠸戴ㅥㄴ㘵搹〲㙥攲戵攲挷戲摢㔲搵ㄶ晣〵㥦ㄶ㝢ち㜵挹搱愸㍤㐱㈳捣㔳ぢ扣㘲ㄱ挶挸㠰扢㠳㥤攴㙥挵㜱摤㕢㉦捡㘳敥搶戹搸昸㌰ㄸ摤攵ㄹ㈸㠷㔵挵㐶愲戹㥤㙦摢摣〶攳扥戴扢捤㐷〰っ〶㠰㘹搰愲愶㌶㜰㘶㤱摦搹挰㘱㈸㌲㈳㌶㥡づ愳㌲㐲㜹〸敥㝡㄰つ扢㠹挷攸ㄵㅦ㑡㈸㍡㉣㔷挲㤲㕢㠹搳㉥づ㐰㝥㜰戴ぢ戹㘴㐵戸昸攲ㅤ敦㐲捦搴敢㌴㜷攱㥤摢ㄳ㔴挵愵つ㙤㡥ㅥ敥扡㡥㈵㜳愲㝤㜷㔷㔷㐱㝣㑤昰昴㝣攵㤲ㄵ搵搶㤷愳㉤㝤㘵㙢㔰㤶㈸晣ち摥㠸㙤摦㑥㥢㜹搸攳ㄵ搴㑤慥㝤昹㌹捦扦攱挹戸ち㈱敦晢搱㡡㌵㐷㐶㌸挸㜲敥摦昸㈷㈹㥦㉢晣ㄲ㍤敥㘶搸散愰敤ㅥ㘱㍦㤲捡收㜹晣愶戵㌳㠵摦ㄹ扣〲晢扤㜵㘷㠰扣㜲戸㡢㔷㐴ㄸ散㌳㡢户昶㥡㌱㡢昱ぢ㤰㤶っ〳㠲㈷搷㐳昲㌹攳攷㜸㈰搱㐱〳㄰捥扣㐴〸昲扤つ扦㌳挸㈷〲㍤扥攴挱㉢㈱晦㍦㤴㑡㜶昵戶摢敡扦戰愹㡤㥦㠱ㄸ㐲㈶搰愴戵㉦㡤㥦愶挸㘴㤴捤㐷㘳㌲㌱㈴晢㡡㠲摦㥣挱晥戱昳㜵扦攰晢㍦㍣㜶㕥〱㠵㤹挴㌲㐳㜸敤㙥攴㕢㠶㐱扥挷㌰戸〷挵㘲ㄸ㍣挶㌶㡣摣㙢挳㈰昶㝣㉣〱戱戳㘱挰㜸㕥㠶昹㤷ち慦愶㥣ㄹ㍣㜷ㅤ㜵改ㄵ扢㠴㡢戶㉡㐴っㅦ慡㉡㥣㠳ㅦ敡㔸㉦㝡挹ち㉣昷戸攰㉦〶ち㉡㉣㔸挱捤㙤㘹挲ㄶ户㙤㕢㈲㡤戶昱㔰㈴㥥昵㝤㉦捡敥敥慢㠳㔲㍡㘹㤷扤㔱㌲㡡慦挲㍦㘲昰戴㤰晢挸攱ㅦ㕤晣换ぢ㥦㍥挷ㅢ㙡㌱慦ㄶㄸㄲㅥ㈴㑣㑦ぢ〲㠱摣搴攵㤰㈳晣㄰攷ち㍥㐸㜲㌶ㅡ㙡搶ち挴昶〹㑤㌷挹㙡挶㑢㌱愶㘶扥扤㘰㔸攲慥㠳㌶㉣㉢㕤㑥㑥昹㤰㐹ㅣ㠳㤵搴挰挵㤳㤷㠴ち㡤扥㙡㙢㐰ㅢ戳昰㘳㈸㥥㔷㌸㤰㑥摢㤰㘷㑤㈶挳昸㔱愲搹㌴㈲㤷㍢㠳昳㠷㍥㐰ㅡ搳挰㈵㔲ち㌱〷㜲㐸晡昸挲㑢〰㈲愵㤶㤱㈹㔴〰㌲愲㘹摤㘱㕤㝡〱昶㠵㠰㙡㕤昴ㅢ昰愳ㄵ慣㈲愸㤸㜸攰〷㍤挷昲搰㥦愸㈶㠶㘷攵㈴戲㠲㡣ㅣ㔹㠸㘰扣㔶戰搷㤰㐹㔲攱ㄴ㜲扢㜶㐲昱㈵攳慥づ戶改㡤㕤㜰改㘱㉢扢攷扤㈶㙥㝢㐰捦ㄴ㐵㘱㜸〷㠹挶㌱㔴攲㜲扡㙡㔹愳〸㈷㜴戶搵㘸㌴㉥㠲捥昲㡥攳㉣㡡㠰ㅦ扦っ㘲昹㜴扢敢㈳摤㈵搴㜱摥〸㈶挸ㅦ搸㕦㜷㘶㙣㙣扣㤵㍢〶ㄲ㜶㔷戵㑡晡㍡昸㜵㌴攱愴㜳㠶搹捥捡戳挱戸㜴戲戳㠶㝡昵㍦㈳搶戲戳ㅥ㘷㙢㠶慥㍢昴晦㠷㠰搸㔱晦ㅢ㡣户〹挹㥥㠸㌳㝣㈸㌰㙡戲㘳愰㠶㉢〲㝦㌶㐲㌶㜲ㅣ㌶㈵换㌰户捥㉤攳㐳㔵㕤㉣ㄲㅣ摥慥攱敥敢㄰慤戶戴㙤㐷晢ち挰戳ㅣ搲昷㈰㠲晡戶攷愰㝢捦戴挵て〳㝤昸㡡㔳ぢ晣搰户愳愹㘵〴㝡愷昸慤㤹つ㥢㘷挶昸㙥户㔰扢ぢ㉢㌱昶㌴摡㉣㉣㐲㘰㍦愶愲搷㈶晥挸㘸挲敥愲ㄷ晣敡㘸㌲ㄵ㔲愲㙥〸摦㘴㝦愰㘹㌵昰愱敡㈲晣㥢ㄱ㔱㝢㐲搵㘹㉦㜳昷㥤っ㉥ㅣ㙥㘵㍤ちㅦ㤰㙡㔴㄰㄰㤳㈹㍣昹ㄴ㔷戵㝢つ㍡敢挶㜳ぢ㔹㜳㌰㍦㕢戹昰ㅤ㔰㜴㜷㙦改㘴ㄸ扥㤳摦ㅦ㙢㡦攸晢㤱摢扤㐳㤶㍤ㅤ〲㠷挷㥦㙤搳昱㌵摤㠰扢㙣攷㔸㜷搹㜸〴㙤搹摥㝣㈶捥昰挱愰㐷㡦ㅢ搰昸ㄶ愶㐳戶㐷㍥㔷㕣〵攸捦换摦㐴㌵敤㈱㘰㘵㈴昲戲㐱㡦㡥昴㕦㐷㠶搶㥡㔸㙣㜴ㄴ〸㔶愵戱㍣㤷ちㄶ㥢愳㕤㤷㐷ㄲ昲㙦搹㜸ㄹ㙦攰晡戶搶挹㤰㘳〷捡捣㜵㠰㈴ㄹ㍣㜶挸攸扦㡥捡慤搱㍦ぢ㙣晦搱㝦㙤摢搱搳㘰㤰ㄱ㌵㤲捥昱㝢㌲㔱㌸愶㡢㈷搳㈳昰〹㌶㔸㤸攸㥤〹㡡㔲捡愷愲づ㐲晣晣ㅣ昲㐸扦㡦㝦晦昹摣㙦㝦挳昴㡦㜳㠶〸㑦ㄴ㤹捦㑢つつっち㑦㤹挵ㄷ搳戳〸㠱敤㍦㡢㉦㙣㌷㡢㐹捡搵㐹晣㤸㑤㠰昱㠹挹㘷㤲攷㑤晤㑣搲㐸昹つ㘴捣㥢〴㕢〴㉦㄰㝣㠴攰愳〰攳攵㐹㔲㑢㉡㝥㡣挸㡦ㄳ扣㐸昰ㄲ挱㈷〸㍥〹㠰㡡㈴愰㔴晣ㄴ㤱㥦㈶昸っ挱㘷〹㍥㐷昰㜹〰㔴㈴摤㔸㜱㝣㜲㤲㑢慣戳〵慥㙢挶昷㐴㘲愲昱晥㘵〹昵㡡摡ぢ㕣搴㡡戹攴挶敥摦㍤㈱愰㘲挷㝤㕦慤㔲ㅣ昰㙡㠱㜱㈳愱昳愵㑢戱昳㉤㤷㡦㠳㕤攰㌳㤱㈱〶昹㤲ぢ㘹㙣㈶㤵㝦昲搳戶㑦〸〵㐸㘰㐶㕤㤹晣㉢㤵㥢㐹攵搳昸㄰㑣敡愰㘷㥤晥㥣㔴摥㐸㉡㐷㐹攵扦㥦㍥摥慡㥣戰戵敥㜹㤲㍣ㅤ㤳㤵散㤷㘱㜹换㔹㈴昵㝤㌸㡦昸〵㥢摡㝣搴搶㘸㑡㜲〹㕦㌷㐴㥦㡦攱㐲㑡㠰㉦戴ㄷ㜰扢ち搷㔰㈰昴昵ㅦ㙡戸㡣㕢㔷昳㔶㘴攱〳散㑤〴扣〳㔳㥥搸戸㘸㉦〶㐰㡣搸㤷㐳㥣昰敡㝢㡡㕢㘰㥣っ敢愵摥㈱㌰㤰㘱挸戶搷㈳〹搴攵㜹㡦㘵㌰㘵㈶挱㥤㘱㈳㐸㠸㥣㝢愹捤㍥收㤷㐰ㅣ昸㠷〰㤹㈹敢㐰搰㘱㍥ㄸ㤴㉡㈴㜵昱换〰ㄳ挹㕦挲㤸摡ㄴ〷㑤摥昰㤲晥搲㑣㘳㝥㠵つ扥ち㌰〴敦戰ㄱ戳㕣㐷扦〵㑡愷昷昵㌷㝥㜹戶㑤扥捣㐷挴戲攳ㄳ晣昳昸愴㝥㡢㥤づ攱敦㠹ㄴ挴㔲ㅦ捥扦㜷戰扥挸㐷〵㜴㈵㍦捦㘲㌲慦愲ㅦ慥㕦摢㘸㘴㡦愲摢っ捡㘰㑥搷㜰搰㍦摦㐱ㅢ扣㙣㔰㉡ぢ㝡㍤㐶ㅦㄵ㌴攵戴愰搷㘲昴㌱㐱㔳㜲ぢ摡㡥搱昷ち㥡戲㕣搰㉡㐶搳㙦㔲㌶㈸搲〵㕤㡦搱㝡㈴ㄴ昲㠲慥挵㘸㍤ㄲ㡡㝤㐱慦挶㘸㍤㤲㤷ㄲ戴ㄵ愳㡦〱㔱㌶愸ㅡ愴昶㌳㌱㕡㡦攴㤳〹扡ㅡ愳昵㐸愸㌳愴昶搳㌱㕡㡦㠴㕡㐴搰㑦挵㘸㍤ㄲ敡ㄵ㐱㝦㌸㐶敢㤱㔰搳〸晡挹ㄸ㝤っ㠸戲㐱摤㈳攸㈷㘲戴ㅥ挹攷ㄳ昴㠷㘲戴㡣愴㐰㈶摦昵㙥㈳㉤〷戵挲挸晤㝣㤹昹㝤〰㐳〰㥦㝥〰㤰愴㐹㍥㘸㐱㍡晡ㅦ㠲ㅢ戶戳</t>
  </si>
  <si>
    <t>278f2f9b-6f98-4b81-acda-3c0c6654d647</t>
  </si>
  <si>
    <t>㜸〱敤㕣摤㙦ㅣ㔷ㄵ㥦㔹㝢搷㍢㙢㍢㌶㐹㥡㤰㔲㡡愱㉤ㄴㅣ㉤昹㘸㘸〳㉡挱ㅦ昹㔲㥤挶挴㑥㉡㍥户攳摤㍢昶戴㍢㌳㘶㘶搶㠹换㐷ぢ㤴㡦〷〴㐲㠰㄰㐸㠰㄰㐲㠲ㄷ㄰㉦㈰㄰晣〷㠰㜸㠲㈷㈴㜸攱〵㠴㈲昱挶ぢ晣㝥攷捥散捥敥㝡挷敥戶㠰㡢㝣ㄳㅦ摦㌹昷㘳敥扤攷摣㜳捥㍤攷㡥つ搳㌰㡣㝦㈱昱㌷搳㈸㌳昷慤㙣㐷戱昲慡ぢ㐱戳愹敡戱ㅢ昸㔱㜵㉥っ敤敤㈵㌷㡡㐷㔰愱㔴㜳㔱ㅥㄵ㙢㤱晢㥣㉡搷戶㔴ㄸ愱㔲搱㌰捡㘵慢㠰㜲㜶挲㥦改昴挱㘲慢㠹㔱㠰ㅢぢ昳搷搷㥥㐱慦㉢㜱㄰慡㤳㌳户㜴摢挷ㅦ慤㥥慤㥥㝦挷愹敡愹㤳㌳ぢ慤㘶摣ち搵攳扥㙡挵愱摤㍣㌹戳摣㕡㙢扡昵㈷搴昶㙡昰慣昲ㅦ㔷㙢愷捥慥搹㡦㍣㜶晡㤱㜳攷㥣昳攷ㅦ㥢挰㡢㡤愵㠵昹攵㔰㌹搱㉢搲㘳㤱挳㝤㘴㔱搵㕤捥㑢愹搰昵搷慢ぢ昳昸㥦ㄹ㍢㥥ㅥ慤慥㙣㈸ㄵ昳挵㉡㔴㝥㕤㐵ㄶㅡ㡥㝢㜳㔱搴昲㌶戹㜰㤶㜷〹搳慣摢㔱㕣昴ㄶ㔴戳㘹㜹㘹慦㘵敦㍡搶慤㘹㙦㑦㜸㉢捡㡦摣搸摤㜲攳敤㤲户㡡㡥ㅡ㤳摥捤㐸摤戰晤㜵昵愴敤愹愲㜷戹攵㌶㐶㜵㌲㐶摥㤲㜶㤱ㅤ㤸㑣扥㍡ㄷ㜹ぢㅢ㜶㈸㈳㡡戸㉣㌹㜵㉦㠵昵敥扡てっ敥㤷㐳㤷㌷戰捦㠷〶搷㐳挹㉤㍢㙣搷㥣ㅤ㕣㌳㤹㝣昷〸摥㍥戸㝥㘶㡤扡摢扣㜵㜰ㅢ㔹捡敥摡收㜸挲摢戲愲㤸㡣㔵㈲ㄸ㈳㈸ㄳ㤰㠰㔶㠵㘰㥣㘰〲挰ㅣ晤〷㜶㐸戶㈱㡢ち㌵扢㔰㕢㉢搴敡㠵㕡愳㔰㔳㠵㥡㔳愸慤ㄷ㙡ㅢ㠵㥡㕢愸㍤㔳愸㍤㡢㍡㘹㉡㡦㡤ㄵ㤲ㄴ㝣慥㕣昸挳㠶㜱昱㉢摦晥散攲慦捥晥昳慢ㄳ㠷㔰改扤挹愰ㄶ㐳晢㌶㔸慤挳挳㘷慡搸ㄱ㝢搹ㄳ搸ㄲ捥㌹攷㔱攷昴改挶戹㔳昶㔹扢挸㘹攵㄰扦㡢㔱愶㔱㜷挲㜹捡昵ㅢ挱㙤愱摤㝤昳㜶愴㍡ぢ㌷㥢㤴捤〷㉤扦ㄱ扤㙥攷挲㤵搸㡥搵扤扤㘵㥤㑥晡㥡慤㘰㕢愹㐸摥㜷㝦㙦戳㕢㜶戳愵收敥戸扡昸昵㍤挵摥㜲ㄸ慣つ㉥扤ㄴ慡㡦戴㑢晢㐶㌴〷㠱戶㈵㝤昷捤㔲ㄷ改㜱捤㉣㙣〴㤱昲㘵㜸戳摥戲㕢㝦㔶㠵㉢㡡攲㔰㌵㘴慡昷戰㈸搹昵戳搷㝤㑣ㄴ扢戵昱愶㉣搶戹㜸㈷挶㘶㔶つ㡣㜷㔳㠵昱昶慡扤搶㔴挷扡慡攸㜷愲攰㐴ㄷ晡㔲㔰㙦㐵ぢ㠱ㅦ㠷㐱戳扢㘴慥戱㘵㐳搲㌴慥〵つ㌵㍡㙡㠸㔰㠰戰ㅤㄹ㌱㑤攳㙤㠳昷㠲㄰㈲㐳㘲㙥攴搷㜶戳㕤昵〶㘶㠷㔹㌴ㄵ㜹戲昰攰㉥㥤㜱扣㈲㘳㜲㜶㘰㘶㑥搴ㅤ㝣改挳扢㜴摢愶摣㝦戶㜲愱㜰㈴㤹晤挵㉤攵挷㔷㙣扦搱㔴㘱慥收㌳㌹㈲㙢ち愰㜸ㄷ〲㘱攰敡㔱捤㤹㜷捣敤攲㙤户ㄱ㙦㤴㌶㤴扢扥ㄱ〳〷敤㔸㉥㜳㘹晢㤲昵ㅡ愰慣挳〴㐷〰㉡ㄵ愳㜴㤴㤵㑡ㄵ㈴愳㐸改㤴戳㤷扢〴㌹摢㜵敤攵〹攷㤲摢㡣㤵ㄶ捡㔳づ㈸愲戵㥡㤰㙦㤲㉣ㅡ摡㜵慤㌰㡥㍡ぢ攰㔲摢昵攳敤捥扥敤摢㈵㥡㠹づ㘴挱扥㤳〵ㄴ〵摤昲㈰㘷慦㠱㘹㝡愴㐱㝥攵っㄳ㜱ㅢ攴㘸㜶昴摣捤㘴慣㥦㈳㈳㔰㍦换㠴慣㝤㙡戰㡣㈰戳昷㌳㈹ㅢつ摣㡦〷搲㙣㈷㍢㕥㑢戳㝢戰㜰搶㌱㠲攳〴慦㈵㌸〱㘰晥〵ㄲ㡥㔲づ昹敥㘴扤づ捦搶㝤〴慦〷㠰㝣戲㈸㜳ㄲ㔱㐵ㅢ㙡㉦㜶㈴敢㑤挲㑥ㄶ愳㔸㡢㈲㕡挶㙤㍢㜳搲ㄳ㐲㈷㔶攷晥搰戵愳愲㘳摦㍣㤸㌷戳搳㈱㐷收㔴捤捥㜵㤷慡搹㠵㘰搵㈱昵搶ㅢ搰搴㥡㈱㜸㈳㠰㔶㉣㌴㜶昷㘶捤搳㥣㝣㔵㤸㐴摡㄰ㅡ㔲戹㈷㑣㑣昳㍦㐷挰昵ㅤ㕤づ散㘷㥡㠲戳捥慢摥㝥㍥㌹㜸㙦㈷㐴敦搱㤹〷㍡㠷㝥愲㤷㘸㐱扦〹摢换晣攳㐰晤昲㈰㡡慤㠷〸摥っ搰愳㕦㜸昲㝥愹㕥〲㌱㠹扤っ攵づ搳攳㈲ㄶ敥敡昶愶ㄲ敤㌳攱慣摡攱扡㡡攱扤戸扡〸㍢㌸〸㐳搵挴㠱戶㈱〸㥥㕤㡥㜷㈳愳㑢㘱攰ㄱ㝦㘰ㅦ㐷慦ち挵㌰㍡㕡ㄸ㌱㝡散攳ㅣ㍢㌳攳㙦捡㜰づ昵敦搹挱㐲㈲搳愸㥢扤搸㉥晦㙣㜹㈰㐹㠶㤰㈴て㘳㔹慤户〲㐰㑡㤸扦ㅦ㈸㔱㘶㔹敤愴㔴敢戶㔶改摤换㌹㤹昴昸て晢攴挸戸㜶搶捥挳㜷㄰㑤㝡㉢慥搷ㄶㄶ攳摥戲ち敢昰㉢戸㑤㔵搱㉥㔹㡡㥡〳㔹昱㉡㤱ㄵ㈳㈳㝤㘷改ㅣ摦㥡昰㐹㡦㤴挸摤敤戹㠵㌹攷昰づ㔳搱〵㐹愱㤲攳ㄶ㙡㑢㈰㜲ㅥ敢ㅥ㠸㤸㈱㐴㑣ㄵぢ㘷扤㥤攰ㄴ挱㘹㠰攲㙦㈱㘹昶扡昰っ㠳㡤㙤搱㥤㕤慢ㄹ㘵㤲㐱摣㠳扦ㄹ㈸慣ㅥ攱㙢捥ㄱ扣〳愰挷晣愱昳㌱㠷ㄱ㠵攴ㄹ㐶愴戵㘴㌹户㕣㜵㥢㍣㜰挸㐱㔰㘹愱ㄵ挵㠱挷愸搲愴戳ㄸ㍣ㄹ挴㡢㙥戴㠹㈸搴ㄱ㈷挹㍣戵愱㝣㜰㔷〸摢愷〷ㄷ㙣㙥慡㠶攵慣〴㉤㠸戶慢㡢晢攱㔰㡥昹挱㤶㤴㜳㜹挱㐴ㅡ敥㙣㡣㉥㑣㌹ㄱ挳搷㑡㑦散㥥㍣摦㍣昴㑤㜵㔶㜴搵㡤㥢㙡摣搱㥢㡥昹戲㠳㔵㐴搴愰㌱收慣㙥㠴㑡㉤㑥㍡㤷㐳户搱㜴㝤㐵㘲挰挶㘴愰㙥㐹慤㈳㐲戰ㅣ㌰晥ㄷ昸㤳捥㙡㘸晢搱愶捤㘰攲昶攱慥㈷〹㠹ㄴ㥤㜹搷㡦昰ㅡ愱㈲昳㔳捥捡㐶㜰ㅢ㤱摡㤶攷㕦戶㌷愳㝤㐱ㄵ㌲扤㑥㐲ㅡ戳㘰ㄶち㘶戹㔰ㅥ㤶㍥㍣㤰ㅢ挶ㄹ晣㡣ㄲ〸慤㡣㈲晤攵㌹摡㥢㜶㝤ㄲ㥦愱㥤捥㌱㑤㈰㜲搴㐶㡥攴㑡㘱敥㔴敢㌱戶㌹て㜰攵昲捤慢㥤愸摣换㠸㔵ㄷ改摦捦㤱昰挲ㄴ敤㄰〸扤㜳㠷㌴愳㄰㐷扥挱晥〳扤昹搴换㝣ㄵ㐷敡㤰昷づ㜵戲㤷㄰㐳㥡㜰㤶散㌵搵㐴㈴摡戳攳㐳晡㠱㐶慣㘷㌷愳愴㙣㈱昰㍣㥢㡣㐵愶㕣愹摢攴摦戹㔶ㅣ㕣㜳㝤换〱㄰敥㑢㔰昶ㅤ愰散㍢㠲㥡㜰㙥㌰㈸㈸㜹昶ㄵ慣摢愱ㅢ㙦㜸㙥扤捣〷〶敥昶〵㐷㘲㡢㔳敥愶㈹㤵ㄸ㌳㍤戶晣㑤ㄸ㙣㔱ㄵ挴慥㐲㡡㜲改㐸㝣昰㙤挱㉣攱㥦㌹愴㕢〹攲㐵㝣愴搶扢搰㕢㔱敥㐴㐰攰㐸扡㥢摥扣戸晢㍣㌰摡㉢㐷慡攷戰〸晣㠱ㄹㄱ㑦攷㜶挹戹改扢㌱愸㐷㡡㕤㜲攳挵〸㈴〷㐰㔶づ户昷ち㔵㌳㡤㘶摢㍡攱つ晤㐵㕤㑡攲晥晥昲慣搶㜸㜰㠷㘲慤㑦㌲㙡㘴户㑡愲㔷㜶ㄸ攳㝥㔲㌴愶愸敤㔴搷㤸㜹㑥搳捥扡㔳㠶扣っ戵㈴㍣㘳㔸㡦ぢ愳㈰挴㑢敥㠰㠶愲户㍥㥦㍤㌲戱ㅡ㕡〰ㄵ㙡㈹㡤㥢㑣㠲㠱㔷㜱攱愴愱㉡挹ㄳ昶昷愱㈴㝢扤ㄵ㜷㤵搸㜷㡥㈴㈵㜳捤收㜵ㅦ㌶㐲摤づㅢ晢㘴㑢㘳㙥㕡扦挸敥ㅣ㔶昷敢攵捤㙣挴㘴ㅢ㌲㈰㤲攳〵挶㌶挴收捡挴㔲㘹㥢㑤㜲愹摢攸㌲㥦慥㈹摢ㄷち慣挴㡤㐵戵㈵㐶㔸挷㡥㍦㈲つ摡㘷㐵㤱愳㤶㌳户ㄶ㐱愱挷㤴攳㐹㑥㌶戸攵摣愰㔳ち搷ㄷ㈰㜶㤳摣㜲㍤㐶㔰户摤〱捦〵晢㠷㍡㔸ㄱㅤ㌴愱㙤㐶〹㕡捡㘱摣敥㐹㜰敦っ㐹㔱〸㔲㐷搲摦㉦㤸摦晣〶搳て㉦ㄸ㘹㈶搹㐴っ㜴攵搸づ㈰㙥㌶㈶挹㕤㜴㈴つ㤵㙢挹㈶㐲㙢㈲挵搱挰㤸愴挱ㄷ挶戸扦挳㈸搶ㄴ户㑤ㄳ户摢㘲ㄷ摡戴戹㝤挸戹敡搷㥢慤㠶ㄲ㔵㥣捡㙡搱挸晢㠲㕥㜲昱㑦敦愶㥣㜵㐹ㄶ攵㉡づ㔲㥣㌲㠹㌴扣搵㙤扤ㅢ捤㐵挸愱て㉤摢ㄸ㝡捣㜱捡㐹㈸慣敦㠶〲慤挳挳㥤慢ぢ㜲㙤づ㈲慤て㐵㔹戶㠴㥢㜸敤昸戱散戶㑣戵愵㘰㈹愰挵㥥㐱㕤㜱㌵㙡㕦搰〸昳搴〲慦㔴㠲㌱㌲攴敥㘰㈷挶摤㈴慥㝢昷㜹㜹㌴敥㕥㐸㡣て㤳搱㕤㥥㠱っ慣㉡㌶ㄲ捤敤㐲挷收㌶ㄹ昷愵摤㙤扤〷挰㘴〰㤸〶㉤㙡㙡〳㘷ㅥ昹摤つㅣ㠶㈲㜳㘲愳搹㌰㉡㈳㤴㐷攰慥〷搱戰㥢㜸㡣㕥つ愰㠴攲愳㜲㈵㉣扤㤵㌸敢攱〰ㄴ㠴挷㝡㤰换㜶㡣㡢㉦晥㠹ㅥ昴㕣愳㐱㜳ㄷ摥戹㝤㐱㔵㕣摡搰收攸搱㥥敢㔸㌲㈷摡㜷て昴ㄴ㈴搷〴捦㉣㔶慦搸㜱㝤㘳㈵摥搶㔷戶㠶㘵㠹攲慦攰㡤搸昱敤戴㤹㐷㝤㕥㐱摤攲摡㔷㥥昵㠳摢扥㡣慢ㄸ昱扥ㅦ慤㔸㙢㙣㡣㠳慣ㄸ晦挲㍦㐹〵愳昸㑢昴戸㤷㘱戳㠳㡥㝢㠴晤㐸慡㔸ㄷ昱㥢搶捥っ㝥攷昰ち散昷昶㥤〱昲捡搱ㅥ㕥ㄱ㘱㜰挰㉣晥晡㉢挶㉣收㉦㐰㕡㌲っ〸㥥㕥て㈹ㄸ收捦昱㐰愲㠳〶㈰㥣㜵㠵㄰攴㝢㈳㝥攷㤰㑦〴㝡㜲挹㠳㔷㐲晥㝦㈸㤵敥敡ㅤ户搵㝦㘱㔳㥢㍦〳㌱㠴㑣愰㐹㝢㕦㥡㍦捤㤰挹慣㔸㑦㈴㘴㘲㐸昶㈵〵扦㌹㠳㠳㘳攷㝦晣㠲敦晦昰搸㜹つㄴ㘶ㄲ换っ攱戵〷㤱㙦ㅢ〶㠵㍥挳攰㈱ㄴ㡢㘱昰㈴摢㌰㜲慦つ㠳挴昳戱っ挴敥㠶〱攳㜹㌹收㕦㈶扣㥡㜱㘶昰摣㜵捣愳㔷散ち㉥摡慡〸㌱㝣愸慡㘸〱㝥愸攳晤攸㘵㍢戴扤ㄳ㠲扦ㅣ㉡愸戰㜰ㄵ㌷户愵〹㕢摣扢㘳㠹㌴摡挱㐳㤱㝡搶て扣㈸㝢扢慦づ㑡改愴㕤昶㘶搹㉣扤っ晦㠸挹搳㠲昱搱愳㍦扡晣攷攷㕥扣挰ㅢ㙡〹慦ㄶㄹㄲㅥ㈶㑣㑦ぢ〲㠱摣捣攵㤰㝢昸㈱捥㌵㝣㤰攴㙥㌶搵扣ㅤ㡡敤ㄳ㔹㕥㥡搵㡣㤷㘱㑣捤㝣晢挱戰挴㕤〷㙤㔸㔶㝢㥣㥣昲㈱㤳㌸〶慢㤹㠱㡢㈷㉦つㄵ㥡〳搵搶㤰㌶㘶昱挷㔰㍣㉦㜱㈰摤戶㈱捦㥡㑣愶昹愳㔴戳㘹㠴㘱㥣挳昹㐳ㅦ㈰捤㔹攰㔲㈹㠵㤸〳㌹㈴㝢㝣攱㈵〰㤱㔲㉢挸ㄴ慢〰㌹搱戴摥戰㉥扤〰〷㐲㐰戵㉦晡つ昹搱ち㔶ㄱ㔴㑣㍤昰挳㥥㘳㜹攸㑦㔵ㄳ挳戳㜲ㄲ㔹㐵㐶㡥㉣㐴㌰㕥㉢搸㥢挸愴愹㜸ㅡ戹㍤㍢愱昸㤲㐹㑦〷摢昴挶㉥㝡昴戰㔵扣㡢㝥ぢ户㍤愰㘷㑡愲㌰晣挳㐴攳ㄸ㉡㜱㌹㕤戵愲㔱㠴㔳㍡摢㙥㌴㥥ㄴ㐱㘷昹㈷㜰ㄶ㐵挰㡦㕦〶戱㝣戶搳昵㍤扤㈵搴㜱晥ㄸ㈶挸ㅦ搸㕦昷攷㙣㙣扣㤵㍢〶ㄲ㜶㑦戵捡晡㍡昸㉤㌴攱愴つ搳敡㘴攵搹㘴㕣㍡摤㔹㈳晤晡㥦ㄱ㙢搹㔹㑦戱㌵㐳搷㕤晡晦㝤㐰散慡晦㑤挶摢㠴㘴敦㑦㌲㝣㈸㌲㙡戲㙢愰㠶㉢〲㝦㌶㐲㌶㜲ㅣ戶㈴换㌰户捥慤攰㐳㔵㕤㉣ㄲㅣ摥慥搱摥敢㄰敤戶戴㙤挷〷ち挰昳ㅣ搲昷㈱㠲〶戶攷愰晢捦戴愵て〲㝤昴㥡㕢て㠳㈸㜰攲㤹ㄵ〴㝡㘷昸慤㤹〳㥢㘷捥晣㕥慦㔰㝢〰㉢㌱昱㘱戴㔹扡づ㠱晤愴㡡㕦㤹昸㈳愳〹㝢㡢㕥昰慢愳改㑣㐸㠹扡㈱㝡㡤昳摥㤶摤挴㠷慡搷攱摦㡣㠹摡ㄷ慡㑥㝢㤹㝢敦㘴㜰攱㜰㉢敢〹昸㠰㔴戳㡡㠰㤸㑣攱〳ㅦ攲慡昶慥㐱㜷摤㘴㙥ㄱ㙢づ攷㘷慢ㄴ扦ぢ㡡敥敤㉤摤っ挳㜷昲晢㘳敤ㄱ㝤㌷㜲㝢㜷挸戲愷㈳攰昰攴戳㙤㍡扥㘶㥢㜰㤷敤ㅥ敢慥㤸敦㐱㕢戶户㥥㑥㌲㝣㌰改搱攳〶㌴扦㠳改㤰敤㤱㌷㑡㙢〰㠳㜹昹㕢愸愶㍤〴慣㡣㐴㕥㌶改搱㤱晥ㅢ挸搰㕡ㄳ㡢㡤㡥〲挱慡㉣㤶攷㔲挱㘲㜳㜴敡昲㐸㐲晥慤㤸摦挰ㅢ戸扥敤㜵㌲攵搸㠱㌲㙢〳㈰㑤㈶㡦ㅤ㌲晡慦愳㜲㝢昴捦〰㍢㜸昴㕦摢㜱昴㌴ㄸ㘴㐴捤戴㜳晣㥥㑥ㄵ㡥攵攱挹昲〹〲㠲㑤ㄶ愶㝡㘷㡡愲㤴昲愹愴㠳㄰㍦扦㠰㍣搲敦㤲摦㝦扡昰㥢㕦㌳晤敤㠲㈹挲ㄳ㐵搶㐷愴㠶〶㈶㠵愷捣攲㡢搹㔹㐴挰づ㥥挵ㄷ㜶㥡挵㌴攵敡㌴㝥慣ㄶ挰攴搴昴搳改昳㤶㝥㈶㘹愴晣㌶㌲搶ㅤ㠲㙤㠲攷〸㍥㑡昰㌱㠰挹捡㌴愹㈵ㄵ㍦㑥攴㈷〸㥥㈷㜸㠱攰㤳〴㥦〲㐰㐵ㄲ㔰㉡㝥㥡挸ㄷ〹㍥㐳昰㔹㠲捦ㄱ㝣ㅥ〰ㄵ㐹㌷㔶㥣㥣㥥收ㄲ敢㙣㤱敢㥡昳㍤㤱㤸㘸扣㝦㔹㐶扤㤲昶〲㤷戴㘲㉥㝢㠹晢㜷㕦〸愸挴㜱㍦㔰慢㤴㠶扣㕡㘰摥㑥改㝣攵㑡攲㝣㌳ち㐹戰ぢ㝣㈶㌲挴㈴㕦㜲㈱捤慤戴昲㑦㝥摡昱〹愱〰〹捣愸㉢㤳㝦愵㜲㉢慤㝣〶ㅦ㠲㐹ㅤ昴慣搳㥦搲捡㥢㘹攵㌸慤晣搷㌳㈷摡㤵㔳戶搶㍤㑦㤳愷ㄳ戲㤲晤㜲㉣㙦㌹㡢㘴扥て攷ㄱ扦攸㔰㥢㡦㍢ㅡ㑤㐹㉥攱敢愶攸昳〹㕣㐸〹昱㠵昶ㄲ㙥㔷攱ㅡち㠴扥晥㐳つ㔷㜱敢㙡搱㡥㙤㝣㠰扤㠵㠰㜷㘸挹ㄳㅢ㤷㥣敢㈱㄰㘳捥搵〸㈷扣挶扥攲ㄶㄸ㈷愳㝡愹㜷〹っ攴ㄸ戲㥤昵㐸〳㜵〵摥㘳ㄹ㑥㤹㐹㜰㘷搴っ㔳㈲ㅢ㉦㜴搸挷晡ㄲ㠸〳晦㄰㈰㌳ㄵㅤ〸㍡捡〷㤳㔲㠵愴㉥㝤ㄹ㘰㉡晤㑢ㄸ㌳㕢攲愰㈹㤸㝥摡㕦㤶㘹慣慦戰挱㔷〱㐶攰ㅤ㌶ㄳ㤶敢敡户㐸改昴慥挱挶㉦捦戶改㤷昹㠸㔸㜶㝤㠲㝦ㄱ㥦搴㙦戳搳ㄱ晣㍤㤱愲㔸敡愳㠵㜷づ搷ㄷ昹愸㠸慥攴攷ㄹ㑣收㘵昴挳昵敢ㄸ㡤散㔱㜴㥢㐹ㄹ捣改㥡㉥晡攷㍢㘸㠳㔷㑣㑡㘵㐱㙦㈴攸㘳㠲愶㥣ㄶ昴㝡㠲㍥㉥㘸㑡㙥㐱㍢〹晡㘱㐱㔳㤶ぢ㕡㈵㘸晡㑤㉡㈶㐵扡愰ㅢ〹㕡㡦㠴㐲㕥搰昵〴慤㐷㐲戱㉦攸戵〴慤㐷昲㐲㡡戶ㄳ昴㜱㈰㉡㈶㔵㠳搴㝥㍡㐱敢㤱㝣㉡㐵搷ㄲ戴ㅥ〹㜵㠶搴晥㜰㠲搶㈳愱ㄶㄱ昴㠷ㄲ戴ㅥ〹昵㡡愰㍦㤸愰昵㐸愸㘹〴晤㠱〴㝤ㅣ㠸㡡㐹摤㈳攸昷㈷㘸㍤㤲捦愷攸昷㈵㘸ㄹ㐹㤱㑣扥攷摤㐶㕡づ㙢㠵㤱晢昹㌲敢〷〰愶〰㍥晤㄰㈰㑤搳㝣搰㠲㜴晣摦搷㔰戶㈶</t>
  </si>
  <si>
    <t>7a9d7ff8-baf1-4451-806b-d6a8a0532864</t>
  </si>
  <si>
    <t>㜸〱敤㕣敢㙦ㅣ㔷ㄵ摦㔹㝢搷㍢㙢㍢㌶㐹㥡㤲戶ㄴ搳〷戴㌸㕡㤲戴愱つ㄰㔲㍦昲㔲㥤挶挴㑥ち㙤改㜶扣㝢挷ㅥ戲㌳攳捥捣㍡㜱㜹戴扣㕦攲〳㡦㈲㐰〸〹㈱㍥昰ㄶ㕦㐰愰昲ㅦ〰攲ㄳ摦㤰攰ぢ㕦㐰㈸ㄲ㕦㤱捡敦㜷敥捣敥散慥㜷散㙥ぢ戸挸户昵搹㍢攷㍥收摥㝢捥㍤攷摣㜳敥㈴㘷攴㜲戹㤷㤱昸换㌴捣捣ㅤ㑢㥢㘱愴摣捡㥣摦㘸愸㕡攴昸㕥㔸㤹〹〲㙢㜳挱〹愳㈱㔴㈸㔶ㅤ㤴㠷㠵㙡攸㍣愷㑡搵つㄵ㠴愸㔴挸攵㑡㈵㌳㡦㜲㜶挲扦挹攴挱㘴慢戱㘱㠰换㜳戳㤷㔶㍥㠴㕥㤷㈲㍦㔰㐷愶慥敡戶愷ㅥ慡㍣㔰㌹昹捥愳㤵愳㐷愶收㥡㡤愸ㄹ愸㔳㥥㙡㐶㠱搵㌸㌲戵搸㕣㘹㌸戵㐷搵收戲㝦㑤㜹愷搴捡搱〷㔶慣〷ㅦ㍥昶攰㠹ㄳ昶挹㤳て㡦攱挵戹㠵戹搹挵㐰搹攱㙢搲㘳㠱挳㝤㜰㕥搵ㅣ捥㑢愹挰昱㔶㉢㜳戳昸㍦㌵㜶㍣㍤㔴㔹㕡㔳㉡攲㡢㔵愰扣㥡ち㑤㌴ㅣ㜵㘷挲戰改慥㜳攱㑣昷㉣愶㔹戳挲愸攰捥愹㐶挳㜴㤳㕥㑢敥㈵慣㕢挳摡ㅣ㜳㤷㤴ㄷ㍡㤱戳攱㐴㥢㐵㜷ㄹㅤ搵挷摤㉢愱扡㙣㜹慢敡㌱换㔵〵昷㕣搳愹て敢㤴ㅢ㝡㕢搲㐵㝡㘰㌲昹捡㑣攸捥慤㔹㠱㡣㈸攴戲㘴搴㍤ㅢ搴㍡敢摥摤扦㕦づ㕤摥挰㍥敦敤㕦て㈵㔷慤愰㔵㜳扡㝦捤㜸昲㥤㈳㜸㐷晦晡愹㌵敡㙣㜳㝦晦㌶戲㤴㥤戵㡤搱㤸户㘵㐵㌱ㄹ戳㐸㌰㐲㔰㈲㈰〱捤㌲挱㈸挱ㄸ㠰㌱晣㑦散㤰㜴㐳ㄶ攵慢㔶扥扡㤲慦搶昲搵㝡扥慡昲㔵㍢㕦㕤捤㔷搷昲㔵㈷㕦晤㔰扥㝡つ㜵㤲㔴ㅡㄹ挹挷改昳摦㝡扡昹戹昷扦昴挸㡢ㄳ愷愶扥昲慦昷扣㌰戶て㤵摥ㄷて㙡㍥戰慥㠳搵摡㍣㝣扣㠲ㅤ戱㤳㍤㠱㉤㘱㥦戰ㅦ戲㡦ㅤ慢㥦㌸㙡㍤㘰ㄵ㌸慤っ攲㜷㌰捡㈴敡㡥搹㡦㍢㕥摤扦㉥戴扢㘳搶ち㔵㝢攱愶攳戲㔹扦改搵挳摢户㉥㕣㡡慣㐸摤搶㕤搶敥愴愷搹ㄲ戶㤵ち攵㝤㜷㜶㌷扢㙡㌵㥡㙡收㠶愳㡢摦搴㔵散㉥〶晥㑡晦搲戳㠱㝡戶㔵摡㌳愲ㄹ〸戴つ改扢㘷㤶扡㐸㡦㙢㙡㙥捤て㤵㈷挳㥢㜶ㄷ㥤摡㌵ㄵ㉣㈹㡡㐳㔵㤷愹摥挲愲㜸搷㑦㕦昲㌰㔱散搶晡㕤㘹慣㝤收㐶㠴捤慣敡ㄸ敦扡ち愲捤㘵㙢愵愱づ㜵㔴搱敦㐴挱攱づ昴㔹扦搶っ攷㝣㉦ち晣㐶㘷挹㑣㝤挳㠲愴愹㕦昴敢㙡㜸㌸㈷㐲〱挲㜶㘸挸㌰㜲㙦敦扦ㄷ㠴㄰㈹ㄲ㜳㈳扦戱㤳敤㉡㤷㌱㍢捣愲愱挸㤳昹㝢戶改㡣攳ㄵㄹ㤳戱〳㔳㜳愲敥攰㑢敦摢愶摢ㄶ攵晥戳㤵昳昹〳昱散捦㙣㈸㉦㍡㙦㜹昵㠶ち㌲㌵㥦挱ㄱ㤹ㄳ〰㠵㥢㄰〸㝤㔷㡦㙡捥戸㘱㙣ㄶ慥㍢昵㘸慤戸愶㥣搵戵〸㌸㘸挷㔲㠹㑢摢㤳捣㌷〰㘵敥㈷㌸〰㔰㉥攷㡡〷㔹愹㔸㐶捡ㄵ㈸㥤㌲昶㜲㠷㈰㘷扢㡥扤㍣㘶㥦㜵ㅡ㤱搲㐲㜹挲〶㐵戴㔶ㄳ昲㡤㤳㐵〳慢愶ㄵ挶㐱㝢づ㕣㙡㌹㕥戴搹摥户㍤扢㐴㌳搱㥥㉣搸㜵戲㠰愲愰㔳ㅥ㘴散㌵㌰㑤㤷㌴挸慥㥣㘲㈲㙥㠳っ捤㡥㥥㍢㤹㡣昵㌳㘴〴敡愷㤹㤰戵㡦昶㤷ㄱ㘴昶㕥㈶㘵愳扥晢㜱㑦㥡㙤㘵挷㙢㘹㜶ぢㄶ捥㍣㐴㜰㉢挱ㅢ〹づ〳ㄸ㝦㠵㠴愳㤴㐳扥㌳㤹户攳搹扣㠳攰㑤〰㤰㑦㈶㘵㑥㉣慡㘸㐳敤挴㡥㘴扤㜱搸挹㘲ㄴ㙢㔱㐴换戸㘵㘷㡥扢㐲攸搸敡摣ㅤ扡㜶㔸㜴散㕢晢昳㘶㝡㍡攴挸㡣慡改戹㙥㔳㌵扤㄰慣㍡愰摥㝡㌳㥡㥡㔳〴㙦〱搰㡡㠵挶敥捥慣㜹㥡㤳慦ぢ㤳㐸ㅢ㐲〳㉡昷㤸㠹㘹晥㘷〸戸㥥愳换㥥晤㑣㔳㜰摡㝥摤摢捦㐷晡敦敤㤸攸㕤㍡㜳㑦攷搰㑦昴ち㉤攸扢戰扤㡣㍦昵搵㉦昷愰搸扣㤷攰慤〰㕤晡㠵㈷敦㔷敡㈵㄰㤳搸㑤㔱㙥㍦㍤㉥㘲攱㉥㙦慥㉢搱㍥㘳昶戲ㄵ慣慡〸摥㡢ぢ昳戰㠳晤㈰㔰つㅣ㘸敢㠲攰搹攵搶㑥㘴㜸㌶昰㕤攲昷散攳昰㜵愱ㄸ㠶㠷昳㐳戹㉥晢㌸挳捥㑣昹㥢㔲㥣㐳晤晢㐰㝦㈱㤱㙡搴挹㕥㙣㤷㝤戶摣㤳㈴〳㐸㤲晢戰慣收晤〰㤰ㄲ挶ㅦ晢㑡㤴㘹㔶㍢㈲搵㍡慤㔵㝡昷㌲㑥㈶㕤晥挳ㅥ㌹㌲慡㥤戵戳昰ㅤ㠴攳敥㤲攳戶㠴挵愸扢愸㠲ㅡ晣ち㑥㐳㤵戵㑢㤶愲㘶㑦㔶扣㑥㘴挵搰㔰捦㔹㍡挳户㈶㝣搲㈵㈵㌲㜷㝢㘶㘱挶㌹扣捤㔴㜴㐱㔲愸㘴戸㠵㕡ㄲ㠸㥣挷扡㝢㈲㘶〰ㄱ㔳挱挲㤹敦㈰㌸㑡㜰っ愰昰㝢㐸㥡㥤㉥㍣挳㘰㈳ㅢ㜴㘷㔷慢戹ㄲ挹㈰敥挱摦昵ㄵ㔶て昲㌵㈷〸摥〹搰㘵晥搰昹㤸挱㠸㐲昲ㄴ㈳搲㕡㌲敤慢㡥扡㑥ㅥ搸㘷㈳愸㌴搷っ㈳摦㘵㔴㘹摣㥥昷ㅦ昳愳㜹㈷㕣㐷ㄴ敡㠰ㅤ㘷ㅥ㕦㔳ㅥ戸㉢㠰敤搳㠵昳搷搷㔵摤戴㤷晣㈶㐴摢㠵昹摤㜰㈸挷晣㘰㑢捡戹㍣㙦㈰つ㜶㌶㐶ㄷ㠶㥣㠸攱㙢愵㈷㜶㐷㥥㙦ㅥ晡㈶摡㉢扡散㐴つ㌵㙡敢㑤挷㝣挹挶㉡㈲㙡㔰ㅦ戱㤷搷〲愵收挷敤㜳㠱㔳㙦㌸㥥㈲㌱㘰㘳㌲㔰户愰㔶ㄱ㈱㔸昴ㄹ晦昳扤㜱㝢㌹戰扣㜰摤㘲㌰㜱㜳㝦挷㤳㠴㐴ち昶慣攳㠵㜸㡤㔰㤱昹〹㝢㘹捤扦㡥㐸㙤搳昵捥㔹敢攱慥愰ち㤹㕥㈷㈱㡤㤱㌷昲㜹愳㤴㉦つ㑡ㅦㅥ挸㜳戹攳昸ㅢ㈶㄰㕡攵ち昴㤷㘷㘸㙦摡昵㜱㝣㠶㜶㍡挷㌴㠶挸㔱ぢ㌹㤴㈹㠵戹㔳捤㠷搹收㈴挰昹㜳㔷㉥戴愳㜲慦㈲㔶㕤愰㝦㍦㐳挲ぢ㔳戴㐲㈰昴捥敤搳㡣㐲ㅣ昹〶晢て昴收㔳㌷昳㤵㙤愹㐳摥摢搷捥㥥㐵っ㘹捣㕥戰㔶㔴〳㤱㘸搷㡡昶改〷ㅡ戱慥搵〸攳戲㌹摦㜵㉤㌲ㄶ㤹㜲愹㘶㤱㝦㘷㥡㤱㝦搱昱㑣ㅢ㐰戸㉦㐶㔹㌷㠰戲㙥〸㙡捣扥捣愰愰攴搹㤷扦㙡〵㑥戴收㍡戵ㄲㅦㄸ戸摢ㄵㅣ㠹㉤㑥戹㥢愴㐴㘲㑣㜵搹昲㔷㘰戰㠵ㄵ㄰扢〲㈹捡愵㈳昱挱户㜹愳㠸晦㡣〱摤㑡㄰㉦攲㈳㌵摦㡤摥ち㜲㈷〲〲㐷搲捤攴收挵捤攷㠱搱㕥㌹㔲㍤㠳㐵攰て㑣㠹㜸㍡户㡢昶ㄵ捦㠹㐰㍤㔲散慣ㄳ捤㠷㈰㌹〰戲㜲戸扤㑤愸㥡㙡㌴摤搲〹㙦敥㉤敡㔰ㄲ㜷昶㤶愷戵挶㍤㕢ㄴ㙢㝤㤲㔲㈳摢㔵ㄲ扤戲挵ㄸ㜷㤳愲㌱㐴㙤㈷扡挶挸㜲㥡戶搷㥤㌲攴㔵愸㈵攱㤹㥣㜹㑡ㄸ〵㈱㕥㜲〷㌴ㄴ扤昵搹散㤱㡡搵搰〲㈸㔳㑢㘹摣㜸ㅣっ扣㠰ぢ㈷㜵㔵㡥㥦戰扦昷挵搹㑢捤愸愳挴扡㜱㈰㉥㤹㘹㌴㉥㜹戰ㄱ㙡㔶㔰摦㈵㕢ㅡ㜳搳晡㐵㜶攷愰扡㕦㉦㙦㙡㈳挶摢㤰〱㤱っ㉦㌰戶㈱㌶㔷㉡㤶㑡摢㙣㥣㑢摤㐲㤷昸㜴㔱㔹㥥㔰㘰㈹慡捦慢つ㌱挲摡㜶晣〱㘹搰㍡㉢㡡ㅣ㌵敤㤹㤵㄰ち㍤愲ㅣ㡦㜳戲挱㑤晢㌲㥤㔲戸扥〰戱ㅢ攷ㄶ㙢ㄱ㠲扡慤づ㜸㉥搸㍤搴挱㡡攸愰〹㙤㌳㑡搰㘲〶攳㜶㑥㠲㝢㘷㐰㡡㐲㤰摡㤲晥㜱摡昸搶㌷㤹㝥㜰㍡㤷㘴攲㑤挴㐰㔷㠶敤〰攲愶㘳㤲摣㐵〷㤲㔰戹㤶㙣㈲戴挶ㄲㅣつ㡣㜱ㅡ㝣㐱㠴晢㍢㡣㘲㑤㜰摢㌴㜰扢㉤㜲愰㑤ㅢ㥢晢散ぢ㕥慤搱慣㉢㔱挵㠹慣ㄶ㡤扣㉢攸㈵ㄷ晦昴㙥捡㔸㤷㜸㔱㉥攰㈰挵㈹㤳㐸㠳㕢摤收㝢搱㕣㠴ㅣ晡搰戲㡤愱挷っ愷㥣㠴挲㝡㙥㈸搰㍡摣摦扥扡㈰搷收㈰搲㝡㔰㤴㘵ぢ戸㠹搷㡡ㅦ换㙥㑢㔵㕢昰ㄷ㝣㕡散㈹搴㜹㐷愳㜶〵㡤㌰㑦㉤昰㡡㐵ㄸ㈳〳敥づ㜶㤲扢ㄹ挷㜵㙦㍥㉦㡦戹㥢愷㘳攳挳㘰㜴㤷㘷愰ㅣ㔶ㄵㅢ㠹收㜶扥㙤㜳ㅢ㡣晢搲敥㌶ㅦ〱㌰ㄸ〰愶㐱㡢㥡摡挰㤹㐵㝥㝢〳㠷愱挸㡣搸㘸㍡㡣捡〸攵〱戸敢㐱㌴散㈶ㅥ愳㤷㝤㈸愱攸愰㕣〹㑢㙥㈵㑥扢㌸〰昹挱愱㉥攴愲ㄵ攱攲㡢㜷戸ぢ㍤㔳慦搳摣㠵㜷㙥㔷㔰ㄵ㤷㌶戴㌹㝡戰敢㍡㤶捣㠹昶摤摤㕤〵昱㌵挱攳昳㤵昳㔶㔴㕢㕢㡡㌶昵㤵慤㐱㔹愲昰ㅢ㜸㈳戶㝣㍢㙤收㘱㡦㔷㔰㌷戸昶攵㙢㥥㝦摤㤳㜱ㄵ㐲摥昷愳ㄵ㙢㡥㡣㜰㤰攵摣换昸㑦㔲㍥㔷㜸〹㍤敥㘴搸散愰敤ㅥ㘱㍦㤲捡收ㄹ晣搲摡㤹挲㙦〶慦挰㝥㙦摤ㄹ㈰慦ㅣ散攲ㄵㄱ〶㝢捣攲慤扥㘶捣㘲晣ㅡ愴㈵挳㠰攰挹昵㤰㝣捥昸ㄵㅥ㐸㜴搰〰㠴㌳捦ㄳ㠲㝣㙦挱㙦〶昹㐴愰挷㤷㍣㜸㈵攴晦㠷㔲挹慥摥㜲㕢晤ㄷ㌶戵昱㑢㄰㐳挸〴㥡戴昶愵昱㡢ㄴ㤹㡣戲昹㘸㑣㈶㠶㘴㕦㔱昰㥢㌳搸㍢㜶晥挷㉦昸晥て㡦㥤ㄷ㐱㘱㈶戱捣㄰㕥扢〷昹㤶㘱㤰敦㌱っ敥㐵戱ㄸ〶㡦戱つ㈳昷摡㌰㠸㍤ㅦ㡢㐰㙣㙦ㄸ㌰㥥㤷㘱晥愵挲慢㈹㘷〶捦㕤㠷㕣㝡挵捥攳愲慤ちㄱ挳㠷慡ち攷攰㠷扡戵ㄷ扤㘸〵㤶㝢㔸昰攷〲〵ㄵㄶ㉣攳收戶㌴㘱㡢摢戶㉣㤱㐶㕢㜸㈸ㄲ捦晡㥥ㄷ㘵㘷昷搵㐱㈹㥤戴换摥㈸ㄹ挵㔷攱ㅦ㌱㜸㕡挸㝤昸攰㑦捦晤攵戹㑦㥤收つ戵㤸㔷ぢっ〹てㄲ愶愷〵㠱㐰㙥敡㜲挸㉤晣㄰攷㈲㍥㐸㜲搶ㅢ㙡搶ち挴昶〹㑤㌷挹㙡挶㑢㌱愶㘶扥摤㘰㔸攲慥㠳㌶㉣㉢㕤㑥㑥昹㤰㐹ㅣ㠳㤵搴挰挵㤳㤷㠴ち㡤扥㙡㙢㐰ㅢ戳昰㌳㈸㥥㔷㌸㤰㑥摢㤰㘷㑤㈶挳昸㘹愲搹㌴㈲㤷㍢㠱昳㠷㍥㐰ㅡ搳挰㈵㔲ち㌱〷㜲㐸晡昸挲㑢〰㈲愵㤶㤰㈹㔴〰㌲愲㘹摤㘱㕤㝡〱昶㠴㠰㙡㕤昴ㅢ昰愳ㄵ慣㈲愸㤸㜸攰〷㍤挷昲搰㥦愸㈶㠶㘷攵㈴戲㡣㡣ㅣ㔹㠸㘰扣㔶戰㔷㤰㐹㔲攱ㄸ㜲㍢㜶㐲昱㈵攳慥づ戶改㡤㕤㜰改㘱㉢扢㘷扣㈶㙥㝢㐰捦ㄴ㐵㘱㜸晢㠹挶㌱㔴攲㜲扡㙡㔹愳〸㈷㜴戶搵㘸㌴㉥㠲捥昲づ攳㉣㡡㠰ㅦ扦っ㘲昹㜴扢敢㕢扡㑢愸攳扣ㄱ㑣㤰㝦戰扦敥捣搸搸㜸㉢㜷っ㈴散㡥㙡㤵昴㜵昰慢㘸挲㐹攷っ戳㥤㤵㘷㠳㜱改㘴㘷つ昵敡㝦㐶慣㘵㘷㍤捥搶っ㕤㜷攸晦て〰戱慤晥㌷ㄸ㙦ㄳ㤲㍤ㄱ㘷昸㔰㘰搴㘴摢㐰つ㔷〴晥㙣㠴㙣攴㌸㙣㑡㤶㘱㙥㥤㕢挲㠷慡扡㔸㈴㌸扣㕤挳摤搷㈱㕡㙤㘹摢㡥昶ㄵ㠰㈷㌹愴敦㐳〴昵㙤捦㐱昷㥥㘹㡢㑦〱㝤昰愲㔳ぢ晣搰户愳愹㈵〴㝡愷昸慤㤹つ㥢㘷挶昸㕥户㔰扢ㅢ㉢㌱昶㌴摡㉣㕣㠲挰㝥㑣㐵慦㑤晣㤱搱㠴㥤㐵㉦昸搵搱㘴㉡愴㐴摤㄰扥挱㝥㕦搳㙡攰㐳搵㑢昰㙦㐶㐴敤ち㔵愷扤捣摤㜷㌲戸㜰戸㤵昵㈸㝣㐰慡㔱㐱㐰㑣愶昰攴〷戹慡摤㙢搰㔹㌷㥥㕢挸㥡㠳昹搹捡㠵敦㠲愲㍢㝢㑢㈷挳昰㥤晣晥㔸㝢㐴摦㡢摣捥ㅤ戲散改〰㌸㍣晥㙣㥢㡥慦改〶摣㘵㍢㠸㜵㍦㠳愶挶㈳〴昸㌳慤㌸挳〷㠳㕥㍤㙥㐲攳㍢㤸ㄲ㔹ㅦ昹㕣戱〶搰㥦㥦扦扤ㄵ㍦ㅢ昴敡㐸晦㡡㍤挴㝦〶㥤〵㠲挵㔶㘸㘳㜹㌶ㄵ散㙡ㅡ换㘳〹㜹戸㙣㝣〳㙦攰ㅡ户搶捡㤰愳〷捡㑣〷㈰㐹〶㡦ㅥ㌲晡慦愳㜲㙢昴搷㠰敤㍦晡慦㙤㌹㝡ㅡつ㌲㈲㌷改ㅣ扦㤳㠹搲㌱㍤㍣㤹㍥挱㍡挱戳㉣㑣㜴捦〴挵㈹㘵㔴㔱〷㈲㝥㜵ㅡ㜹愴㍦挴扦㝦㍥晤扢摦㌲晤晤戴㈱〲ㄴ㐵㘶㈰㌵㌴㌰㈸㐰㘵ㄶ㕦㑡捦㈲〲戶晦㉣扥戸搵㉣㈶㈹㕢㈷昱㘷㙥〰㡣㑦ㄸ捦攰㐷㘶㜵ㅤ㤹㈴㑤㕡挸㐹慤ㅢ挸㡣㑦㑣㤲㘰昲扣㠹㡣昹ㅣ挱㠷〹㍥㐲昰㔱㠲㡦〱㡣㤷㈷㐹㐳愹昸㍣㤱㉦㄰㝣㥣攰ㄳ〴㥦㈴昸ㄴ〰㉡㤲慣㔲昱搳㐴㝥㠶攰戳〴㥦㈳昸㍣挱ㄷ〰㔰㤱搴㘴挵昱挹㐹㉥扣捥ㄶ戸摡ㄹ㕦ㅡ㠹昱挶㥢㤹㜴㉢ㄵ戵㝦戸愸㔵㜶挹㡤ㅤ挳扢㐲㜴挵㉥晤扥晡愶㌸攰愵〳愳㤹㔰晦晣昹搸㉤㤷换挷㘱㌰㜰㥦㐸ㄷ㠳摣捡㠵㌴愲愴昲捦㝦搱昶ㄶ愱〰〹㉣慡㉢慦攳㐱㉡㠷㐹攵攳昸㐴㑣敡愰㘷㥤晥㥣㔴㈶昷㑢攵㈰愹晣户攳㠷㕢㤵ㄳ㘶搷㍤㑦㤲搳㘳戲㤲㈹㌳㙣㜲㌹愵愴扥ㅣ攷攱扦㘰㔳捦㡦摡ㅡ㑤ㄹ㉦㠱敤㠶㘸晡㌱㕣㔵〹昰敤昶〲敥㕤攱㠲ち搴㠱晥㈷ㅣ㉥攰㍥搶扣ㄵ㔹昸㌴㝢〳愱昰挰㤴㈷㌶㉥摡㤷〲㈰㐶散ぢ㈱捥㝥昵㕤挵㉤㌰㕢㠶昵㔲㙦ㄳ㌲挸㌰㜱摢敢㤱㠴昰昲扣攱㌲㤸㥡㤳戰捦戰戱㥥㄰㌹昷㐲㥢㝤捣㉦㠳㌸昰ㅣ〱㌲㔳搶㈱愲㠳㝣㤸愴慣搱ㄴ㌷㈸㘰㐸昵攲㔷〱㈶㤲㝦㉥㘳㙡㐳扣㌸㜹愳㤱㜴㥤收ㅦ昳㐵㌶昸㍡挰㄰㕣挸㐶捣㝤ㅤ慦㈸㔰㔰扤扢扦㠵捣〳㜰昲昹㍥挲㥡ㅤ摦改㥦挱㜷昷㥢散㜴〸晦攸㐸㐱捣昹攱晣扢〶敢㡢㉣㔵㐰㔷昲户㠶挹扣㡡㝥戸㤴㙤换㤲㍤㡡昲㌳㈸㡥㌹㕤㘳ㄵ晤昳ㅤ㌴搴换〶〵戴愰敤ㄸ㝤㐸搰ㄴ搹㠲㔶㌱晡㔶㐱㔳㠸ぢ扡ㅥ愳改㡤㉢ㅢㄴ敢㠲慥挵攸晢〵㑤改㉥攸㤵ㄸ慤㐷昲㐲㠲戶㘲戴ㅥ〹㌵㠰搴㝥㈶㐶敢㤱㝣㈲㐱㔷㘳戴ㅥ〹戵㠴搴㝥㍡㐶敢㤱㔰㙦〸晡㠳㌱㕡㡦㠴敡㐳搰㑦挵㘸㍤ㄲ㉡ㄴ㐱㍦ㄹ愳昵㐸愸㘲〴晤㐴㡣搶㈳愱搲ㄱ昴〷㘲戴ㅥ〹搵㤰愰摦ㅦ愳昵㐸愸㤸〴晤㜸㡣㤶㤱ㄴ挸敦㍢摥㜸愴攵㠰愶摡て搱搴攰づ攰ぢ捤ㅦ昱㐹㔰㝣晡㌱㐰㤲っ㈹挲㤳昹㤳〴㠵摦㐹㔶搱㝢㙦㤲㜸㥤ㅤ晤㌷㍤㉤扢㝥</t>
  </si>
  <si>
    <t>9aec362d-af8e-461b-98a5-620cbf1e2899</t>
  </si>
  <si>
    <t>㜸〱捤㕡㝤㙣ㅣ挷㜵扦㌹昲㤶㌷挷㈳㜹晡㡡㉤㈷戶捥㤶㙣㌹愲㐴㑢㤶攴㙦㔷㈲㡦㈲挵㠸㤲㘸㤱㤲㍦搵昳昲㙥㔷㍣敢敥㔶摤摤㤳挸ㄴ㠱攳㈰㐵昳㔷㡣㌶㐸ㅢ㍢つㅣ㈴㜵㘲昹㈳㜱ㄱ攴戳㈹㙣搴㘸㔳愷㌶ㄲ㌴㙤搲㡦戴㠵㔱㈷㐵摤搶㜰㕢㈰〱摡愲敡敦昷㜶敦戸昷㐱㡡㘱㘴㐰㈳摤攳㥢㤹㌷㙦摥扥㌷昳收捤摢㡤愹㔸㉣㜶〱㠵㝦㔹扡㠹扣㙦㝡挱昳慤捡㔰捥㈹㤷慤㠲㕦㜲慡摥搰戰敢㥡ぢ㤳㈵捦敦〲㠱㤱㉦愱摦㑢攴扤搲〷慤㘴晥慣攵㝡㈰㑡挴㘲挹愴㡥㤳㑢昸换搴㉢㥡愳㌴㥢㌵愸㘲摡〰㐸昷〰ㅣ换㡤ㅣ㥤㝤〴㤳㑣晢㡥㙢㙤捦㥥〸㔸摤㝤敢搰敥愱摢㙦搹㌹戴㜳㝢㌶㔷㉢晢㌵搷扡扢㙡搵㝣搷㉣㙦捦㑥搵㘶换愵挲㈱㙢㘱挶㌹㙤㔵敦戶㘶㜷敥㥥㌵昷摣戶㙢捦摥扤昶敤户摦㤶㑥㠲敦㘴㙥㘴捡戵㙣敦搲㜰搴攴㜸㌴㌷㌲㜴挴昲㉦つ挷ㄴ㌸ㅥ捥㡤㡣㍡ㄵ戳㔴扤㈴㉣ㄳ㔴昱敥㔱慢㔰愲㉤㉣换㉤㔵㑦つ㐱攴㈶〵愳㜶敢搰ㄸ㌴㕤㌰㍤㍦㘷㤵换挷㉣㥢㘶㐸㔷愸㉤换戵慡〵换敢慦ㅣ㤸㉦㔸攵戰摢㑢㔶㑥㤸敥ㄱ戳㘲㜵ㄳㄹ愸〴昶㥡㈸㕡㔵扦攴㉦昴㔵㡥㝢搶㌱戳㝡捡㈲㐹愲㌲㕥㉢ㄵ扢扢㔵㜷㜷慣㙢㙢㈷㘱挴㉡㐳㘳㙥㈱㌷㘷扡扥搴㘸慦㕤㥤㘸㈳㉢㐳〴㙦ㄲ㡢㘲㘷㕢㐶搱㐴搳愵捡㈱换慤㕡㘵㑥㐲挳つ戶㄰㠹㑥〲挵㌷㤴㔳㝦ㅡ㥡㐵昵㠶换㥦㡦挲㔹㜴㉦㐱ㅡ挰攸〳㔸㌳㔲㕢搸攱搴晣散㝤㔹搷㍡㙢㔵㙢㤶敥㈷挱〰㠰敡㝥〷㥢㈹捡㠰㘳攳㜹㌳㥥㥦㡤攷ぢ昱㝣㌱㥥户攲㜹㍢㥥㍦ㄵ捦捦挵昳愵㜸晥㤱㜸晥㌴㘸敡㈵搹搳ㄳて换㑦㝦㈳㌷㌶扥㜷敢昸㔳㡦扤昱攴㍦敤摦扣㕦㜱晦挸㐶㕡〳㐴慦〵㌰搶〱㌴〴扡扦㈱搰㝡ㄲ㙣〰㔰敡㉤〸㐴愱摥扣㔰晥挶戱㙦㍥㍤昱挹ㅢ晥㜹捦慢晥〳㉦㉢㙥㐴攱㜶〵㠹慦〴㌰㌶〲昴搵ㅦ敦晥散㤱愹〹㝤ㄵ㍢摦ぢ愰搴㥢㈱愷ㄷ慥捤晥攰㈵㝢㙥昸㝣昶㜳扦晦㡦慦扥昸㥢㡡扢㔹㌸㕤㑤攲㙢〰㡣㑤〰つ㑥昷〹愷㉣㍢慦〵㔰敡ㅦ㐲㑥晦扤敤愵㐳㍢㥥晣改〷㍥㌶戱㘹㜸敢捣㐳て愷㌷愳晢㥥㔰晤愳慥㜹づ㙢㜸㜱㜳摣㍣〴㝦戰ㄲ㡦〰㠷㘰敦戵㙦戵㜷敤㉡敥摤㘹敥㌶ㄳ㌴挲㑡㔷㈳㔵㤷戶敦㉤㔵㡢捥㌹㔹㥥㘹㝢慣㔴昶㉤㔷㉡〳㌶晥〴㕢㑣敡㝤昶㠱㜹㜸愵㐲戰㤲搷摢㌹换昵戱愳晤㠵挵攵晤扥ㄱ搳戳ㄶ慢㠳㈱敦ㄱ愷㔶㉤㝡敦敤摣㌹敤㥢扥㜵㔵㙢摦㈲㤳戶㘱搳搸敦㤶㈷㈲㕤搳㍡散㠴㔹慥㔹挳昳愵愰晢敡㤶㙥散㝣㘷㜶改摥㌱搷晡戵㐶㙦㥢㐴挳㌸ㅤ捥ち敦戶愷っ扡〲戹戲戹㌹挷戳慡㈲摥㘰㘵慡㔴㌸㙤戹搳ㄶ捦ㄶ慢㈸㡦扡㠱㕤愱晢ㄹ㍣㕡挵㠳挲愱ㄴ慦㡢戶㔲搱㔶戵㘸ㄵ㈱敦ㄹ㘸㜹㘱挶㥣㉤㕢敦㘹㈲〹收㐴挷挶愶收㌱愷㔰昳㜲㑥搵㜷㥤㜲㜳捦㜰昱慣〹㤷㔷㍣散ㄴ慤㙥㈹戱〰慡㔸㔷㤷㔲戱ㅢ㍢昹づ昲昶攸㕤㈲㡢㠴㍥㙣㜹攲挸㈲㈲㜱㐷慦搴攰っ㈴戲挸㐸晦晥㘵㈵㠹㉥㐲㔲敦㕣㤶扡挳㈲攵愰㉢㥢㌷摥搰㌱搸〷㜶㈸㕢摣㤵昱㉤㑢戳㕣㕣㤷ㄷ㤱㌴㘲ㄵ㠶ㄲ愴㕥㐶㘹挲戶戱昶摥㕤攲㜸㝣㕤昸昴〷攰搲晤㠳㘶戵㔸戶摣㘵〳㈱㐵㠹昴ㄶ㠲敢〹㙥㈰搸㑡㜰㈳㐰攲㐷昰㜱㑢㙡㤴㥥㕣捤慢㠵挴戹㔲搱㥦㌳收慣搲愹㌹ㅦ㙤〸愰㤲㐹慡晢㍥晣搸㜰〳㈲愸挷ㄹ㤳改㙤〴㠳〴摢〱㔲愹㤸戱〳㝦㘳㐶㑡て昱捦㑤〰㠹㉣戵㤵㔲〹㥥㔵扦昸㠹捡㘰㑤换〱㡥搸捡㑢㔴㄰㈷㜸㕤㕤㥤㜴㜰搰昴收㝣㙥扦㘵㍢攵散摣㐹愶扢〰搲㌷〳㑣ㅥ戴捡搸扣㤷㈶㉣㑢昰搸扤㘸〸挰㘳昲㍤㤵改㠵㙡㘱捥㜵慡㠸㔷㐷㑤摦ㅣ㉥㈰捥昱㤴㘹㔴㈶㥤㕣捤㌷㉡〷㑢昸㤳慥ㅣ戳捥㔸愶㥦㠳㙢昶晢㉡㤳㠸㤱挴㜷㑥ㄴ攷ㄳ㤵㈰扣ㄹ戵扣㠲㘶ㅣ㌴〱㔷㌴㙦〰㠳㙦㑤㔷攸㕣慣㜹㥦慣㝢㉡㔳㈶攲㈸㕦㠳㘸㔰㐶〵ㄸ㐷昶㐹㕢㝤㜴㉡慣㠱㐳㐶搰〸㤷㕥㘹〸㌸㐹㌸㡤㔳ㄳ㠷㙣㜷〸㕢㜷捤㜱扦㔴昶㠶㐲攵づ㡤㍡㠸㤰㉤㠹搸愹㜴挳挰愲㌲㤶㌵㔵敢收㘶㈰㜵戴㌰ㅢ戰㠵㈸攳慥㔳㍢挳㘰敡㔲昱㈱慦㤸摥つ昰搴㝦㍣㝢攷昵㥦昹昲㠵昰敦愳搸㌶㔲㡣㍤攸㙣㠴㌶㡤㔸换搸换㤱愴攰㕦ㄶ㝤ぢ㐰㑡㤳㕣戳戳扤㉦挱搰慣愳挳㕤㈲っ㘴㘸㤴慥㐰〱㌳慥㈵㜱㙤㔲㉡ぢ㘷慣扥捡扤㡥㝢㝡搶㜱㑥㜳㍤昴㑢捤㥢戳㉣㥦挱㘲㙦ㄸㅢㄳ㔷㑡㜵㜵㌵〵㠲㤱愸㤲㘱愶㜱〷㐰摦㜰戹㥣慤㜳昴㡣㍢搱搴㠵㠳挵戸ぢ挸㠶戱搲㈹摣㝢扣散慥㕤㐳扢戳扢㄰晡捣㤷扤㜹昵ち㥥㡦昱摣愷㙦㝡㝣敢愷㥣挷づ㍤晦户㜷愵敤㤹ㅦ㡥慢㍦づ㍢摡挲㐶㐶㡢㡣㠰昴㍥㠲晤〴挳〴㈳〴㌹〰昵㙤っ愵扦愲㘷愱㔸㡢㕥攷〰㘹挶〸挶〱攰㜵㌴扤づ㥣捥〴摢攸㜴㔲㑡㜱㡢搱攵攸㐳〴㤳〰㙡㍤〰户㘷㑣ㅦ〶㔸搲挶㐷搰搹戰昱㘲昸摡㘶挶㈹搰愵㌴愹摢㑤㉣㝤㡡挱㉥捤慣㈹扦愶㈲㌵㤵愸捥㠷㕡㘹㔳搷㌳㘱㐷㕢㕣捣㜰㔸搴㜵㍦㤹㍣㐰昰㈰挱㐳〴㈷〱搴攷㐲㜵㔵㔱昹㉤晣ㄶ搵㤵㈷捤挳〴㈶㐰㐴㕤〵戶㠵敡㘲愸㉤敡戲搸㘸〳愸慢〰〲㜵㥤〲戶愴扡收搰搹㠸慡㠳昸扣㑤㔵㡦㠰㈶愵㐹搹慥㉡改㔳㡣收㍢愹敡昱愵㔴昵昱戰攳㠵搶挰㥦昱扥愸捡攳㜴㍣慦㜴㡤攰㉣挱㌹〰昵戱㔰㔵ㅦ㐵攵㑢昸㉤慡㙡㠱㌴ㅦ㈴昸㜵㠰㠸慡㍥挴戶㔰㔵扣㑢㠸慡ㅥ㘵攳㠷〱㔴ㄶ㈰㔰搵㘳挰㤶㔴搵㐷搰搹㔰㔵㜰〱㘹㔳ㄵ㠵㑡㘹㔲戶慢㑡晡搴戵攸敢愴慡摡㔲慡昲挳㡥搶㥢㑤㘲ぢ㌸戵㝡㙤戹㠹㌶㘲扥㐸㌴挹攷㌳散攳搵㤲敦昵摡挳㌵摦ㄹ㉢昹愳㥥㥦戶〱㠰捡㤰慢㈴㍣㡡っㅡ戴㑦㤴慣㜳㌳㜰㔲㥢摡扢㜰㐹捦搵㍣摦㤱〳改㥡昶晥㔱攷㠸攳㡦㤶扣㌳㘵㜳㘱㑢㠷敥愰攷摥㌹慢㡡㜸摤㐵搸㝥㌱㈲攷捣ㄹ慢搸㐱挶㘹愷收ㄶ慣㠹搱换㈱攲㔷挱挹ㅡ㠳愷挶戹慡慥㕦㍡挲㡤攸㥤㔱㕦ㅣ摥㕤慤㌲㘰㤴愸㑤㝦ㅣ㕣㘲㤸ㄳぢㅦ㈵㤶㘰〴戹晣昲㠸摣ㅦ戸攵㔲㌶㑣ㅡ戴昵㠵ㄷ搴㠹慡㔷㉡㕡愹戰㜶戸㔴敤て搱愳㌵扦愹挷㥣㕦ㄷ昶攰昸㌹㕡㠵搹ぢ愶㕢扣ㅣ㉣㐲慤攰〸ㄴ㜳㈸〳晦㔶愷攴㠰㑤㉣昶㑥㍤慦昹捥愳愲攸㔸㠲㐱㝡挷㐸愰戱つ㠱㐴慥㕥摣晣㝤㔴㜵愳㌹挹摡㘱换慣㡡〵愶晤攲愸㜵戶㕦㈸㉣㉣㙣攴挴捡搶扡收慡挴㠸摡ㅥ㥥昵㥣㜲捤户晡ㅢ㤸㙣㜰㙤ㅦ戳捡㈶慦搱改〶㌶㔵昰㤱㘸㘸昰攳ㄵ昹昲戱づ㌴搲ㅤ㕡㐸㠹㡤㡣㘵ㄶ㙥昳㐳㜰敦慣搲愲㉡ㄶ戳愵扣扤㑦㍤昹〴换昹㝤戱㍡ㄲ㙥㈲㕥扥㔶㝥㑦收㉥㕡㔷㑦摦〴㥥㑤㥣㔶扡摥挶㉢㙡㥦㉤晥づ㜹㈸愶㐳〷戸㙤捡挸㔱晢愵㠲㔹㉥㉦昴摢ㄳ搵㐲戹㔶戴㈶捤㔹慢㕣昷搵㡥㕢戹㑣散㈵搹晣挰㔶换攸㈵㑣ㅥ㑣㈰愵㕦扦㤵慦摡扤挵昴攳㔰慢〴㠹攰ㄱ昸戶ㅢ搱昲ぢ㈷㈴ㄸ㈲慦㕤㑣愷㐹㠶ㄹ㉥慤慤㠹扥㡣ㄷ戵㐶㑥㐳㜶㕢㠴㙣搲㤹㜴㤰㙦㉡㐶㥡づ㤶㠲愶换㘶㑦㠹㠹っ挳㔸敤愱〲㕤愱扣ㄳ㕥㠹攰散㠲晡㍥挶㔵㍣㕤戶愱摥㝡挵㡢〴ㅦ㜲摥㡢〳捣㠰㜰㠰摥㉢〸ㄶ㘶㑡㝥搹敡戵愵㕦昰㈴户〳戵搹㘳捦捣攱㙥㌴摡㘷㡦扢愵㘲戹㔴戵ㄸ㜸㈰晦挹慣晥愴㜵ち㤹扡㈹挷㉢昱摤㔱㥦㍤攳㥡㔵敦っ㙦挵㠵㠵戵㑤㌵㌱㔶挲ㅥ㈹㔵戱㜹㠲㌹㠹て搸搳㜳捥㌹扣㝥慡㔵慡攳收ㄹ敦戲㌰ㄴ㍣㔰㔸㠲ㅤㄵ㔷昱戸㑡挶㤳慢㍤愳㜴㥦戰〳㕢㕥搲攳〴愱戹〶㠱㉤戳㕦㘹愹㌰㔷捡晤㑡戹㥡摥摦㜴㑣搹㌴摥摦搱〷敢摦收㤸㑦〰ㅣㅣ㍦㍥戱㤸㘱晦㈵摥扡㈵戶㠳摢㌲〷㠱㉣㡣㐶㌲㡦户戵晥㘰戱戰㡤㙢㐷㡢捤㔹㙢㕤㠰㈹㕢㘸戸ㄶ㜱㜶㤲㥣攸ㄸ㔲㉥㘹㙣㝤㌸㕥㈴慡攰㜱晢㠳ち㠳戸㡡㔹昶挲扥㥣㔳愹㤸㕣㕣㕣㤸搳昰摡㔶㔲㈲㙡昸ㄲ㙤〳挸ちっ㥢捣㜹㌴㤹昳搲㠴挳㤸〹㝡挱挹换㌹㘵扡㈵㝦慥㔲㉡㈴㔹㘱ㄲ晤戲㔸㤵㠸㈲扢愱捣㝡㤱愵㠹昰戴㌵㉤ㄶ㘴㜲㘰散㈱摣ㄸ愸㍡ㅡㅦ㙢㌷㉥㈷戸㕡㘵昶ㄳ昱慢戸㝡晤㐹㜰㑢㌰㝦〸㠶㠱㈸㤱搰ぢ㉤攲㠶搴㄰〹昰搳扦ㄳ㈲慣㜴㌳㐳戸㙣㜲㡡㜹挴搴愴㘳ㄶ挷昰㥥挵㜱㝢挲㜷挴㐹㤸㤶㑥挵捤㌰ㅤ㤹㐳〶ㅦ㙦〶捥㈲〲㜶㤳㙣㤸㐶慡慦㥢㠹㑣㈳戰㈱挳捡㔸㈲搱㥢散㌴搷㐴㥤搷㤶㌰㑢ㄳ㝤昵㍤搱挶晦摦敥戹つ扥㤵㡦㈵户摦摦〵慡㍦〵愰㤸攸攴昳戴㄰㍣㐱㠲㈷〱ㄲ捣㜸戵敥㤲㈵㤳㜷㕤ㅣ㔱㘱㔲㌱㔹攱攳㈰搸㌰㤰㙡㐴㜲ㄲ㉡㌱㝡㤳㜴ㄹ晡搳〰慦扦昶摡摤昸ㄳ㔳㑣㠵搵攷㘷ㄲ㉢ㄴ昰昷㠰敡捦㤰㠰㘲昳㉡㉡㘶㡢改愷㠰㐶慥㈱㙡㍦慡扣㡡搴㑢挴㡡愱つ㠷搱挵㈰㥡㠶扣㔸㐰愶㤸㘱㘲㔰ㄶ搳㥦㈵攰搵愷ㅥㄵ㈸㈶㥥ㄸㄹ〴㘵挹戳㑢ㅤ〰〱捦慦㤸㕥㈷愴㤸户挵㕦㉡收愷攸㌳昵攷〱搴㌸〰㥤㔱㘳㜱㍥つ晣攲㡢㤳〹㉤慥㐷晤㠵㄰㘱㐵ㅤ〲愸㉢ㄴ㘸㕤愱㕦〴慡㥦〱㔰㤳〰ㅤ〸捥㤳攰㔹ㄲㅣ〶愰搵昵㜳〰つ㐳㑤愱㔲ㅦ挶晤ㅢㅡ敡㜹ㄲ扥〰愰㤸㝣㡡ㄸ敡换愸㐶つ挵戴搴昲㠶㘲捥㙡挵㠶㘲㙥㉢㌰搴㡢挰㥡つ㜵ㄲ㉤㉢㌱㔴ㅥ㜴㠱愱㌶〲愳戴㙤㠶㝡ㄸ捤㘲愸慦戰摦〴㘸㌲搴㔷搱㜰㜱㐳ㄵ㌸ㄶ㍦晤戵㄰ㄱ㐳㔹愸搴ㄵち戴慥搰慦〳搵摦〰㔰㌶㐰〷㠲㙦㤲攰㕢㈴㌸〵㈰㠶晡㐳㈰つ㐳㍤㠲㑡㝤㔸挴㔰摦㐶戳晥㈳〰攵〱㐴っ昵ㄲ慡㔱㐳㌱㈹戶扣愱㙡愰㔸戱愱㤸㔹ぢっ昵㌲戰㘶㐳㌱攱戶ㄲ㐳㉤㠰㉥㌰搴㈶㘰㤴戶捤㔰捣换㠹愱㕥㘱㍦ㄳ㜴㑤㠶晡ㄳ㌴㕣摣㔰ㅦ攲㔸晣昴㥦㠶㠸ㄸ敡㔱㔴敡ち〵㕡㌷搴㜷㠰敡㍦〳㔰ㅦ〶攸㐰昰㉡〹扥㑢㠲挷〰挴㔰㝦づ愴㘱愸㡦愲㔲ㅦㄶ㌱搴㙢㘸搶慦〳㈴㤸㜲㔹㔹㡡愷〷㤴㤹㐸摥㡤攱㠹户挶扥愷㘶㤶昱挵换㔱㕣〲㝤㌶㕤づ攷㝦㜷㜰ㄵ㙦晤戸愱昹㐳ㄸ㘴慦攴ㄱㅥ㍣愹㍢攸愰㤹㌶㝣㌶㡦㤴慢扢慡愷ㄲ㌷㈳〹摡慡改捥戳㜰㐵昴㥣攵㍢戴㝣㍥㤶攴㥣㕤昸〵㤷ㄶ㕥㈴㤷㠹㠲㕢㙥慤攴戴㙥昱搴㘶㝣㌶㔸收攷㙡㥤㡥晢收㘰昸㝢ㄸ慡ㄸㄱ㤳㠷晥㝥㠸㜰つ㈵ㄸ搷㕣㌴㤴㤲搵㘶㌳愸㥡昶ㄷ捡〸㘴㠹昲昵㔰㠰昱攴㐶㔲づ㙤㄰捦㜱㜱㈷敦㙥㝤㉦摣ㄸ扢ㄹ昳昵慥㙦㜹て㉦挳搸昳〹㡡㜴ㄳ㤴扢攴昸㘶㝤㜲っ㡢昱ㄷ〰敢て㤷ち慥攳㌹戶㥦㥤挶㜵㉣换㉦㌳攰ㄳ㜷づ㈷㜶㠰㘳挷㌹昹㘰摤㔵㝥搶㈵㈶㑡㥤慥㍡攷慡㈲㑤挲攳〷㉡愲慦㥥ㅥ㑥㤳挲㑦捡㘶㘸㌱挳昸㉥㠳㥦晥㑢㠰扥㠱っ〳㈴㤶っ㠳㈴㤶捣ㄳ挱摦㔸㠶㔱ㄱ换〰攳ㄸ㜲㌱㔸扢㤴㈵挳攸愷ぢ㍦攳慦〰搶攴㐶昲捤㕦戰ㄹ㍦㐴㜳ㅡ捤ㄲ㈷ㅥ挳户ㅤ挶㡦搰搲㡦㤶挸㑤㉢挳昰㠹㕣昴㕦ㄳ愴〹㝡〱搴㔳〰㜴㉤㈹㜵㍤昴挸愵㑦慡㈰攰晤㉣㌰挹㠷晣ㄸ㠸晡㍣〱㝥晡敦㐳㠴晡㔵㑦〳㜰㤹愹敢㌰㤴挶〵ㅥ搳戴ㄸ㡤愳戲㘸愱㠱㥡ㄵ晣〵㜴㡡㠲摦〰〲〵㝦㤱搴㈸ㄹ挶㈴㉣㤹昳挱摦㔸收搹㄰ㄹ㜸づ挸扢愳攰攷挱㔹㔴㐳〵㙢慡㔳㔳㠳ㄹ〶㌲搲晥ㄳ㌶慤㈵攰扢㐸挵㘰㈶㔰搹㤵㜸戲㘶㤵扤㠸㍥㔱搹扦㤰昲㉢〴昸改户㐲㐴㔴昶㔵㔴㐴㘵ㅢ㌰扣㕤㘵敢㍡慡散㙢ㄸ㈴㉡㝢ㅢ〸㔴昶㜵晣㘱挹㌰㍡㘰挹㌰ㄴ㘰挹㌰ㅣ㘰ㄹ㘰㈴昰敥愸㡣昱㐳㈷㤵㌱愴㤰昶晦〴㈲ㅦ攵改㉢㠰愹㤷〰〲㤵昵戶愹散㘵昴㠹捡㝥㐶捡㔷〸昰搳㍦てㄱ㔱ㄹ㑦㙣㔱㔹戲愳捡㡣㡥㉡攳戹㉤㉡晢ㅦ㈰㔰ㄹ捦㘸㤶っ捦㘹㤶捣慢挱摦㔸收扢㈱㌲挰㌳昹摤㔱ㄹ㑦昲㑥㉡攳攱㉥敤摣㌹昲昵愱扥ㅡ㤸晡ㅥ〱㥢敡㔷㔲㔶㌲摦㈷㘰㙢ㄷ慡㝤〳〹㝡愸㍢㤷㝥昱ㄳ昱〰㠳㌸㜱㥡㍥㐰㍢㠰て捡ㄶ㜸改敤挲㌵㌳㈱摥愳㍢㝥挷敡㜸昱㝣㑥㠲ㄵ㝦㠹晦晤扦ぢㄷ㝥〹㍥㝣捥挵㐳㤵ㅣ㌷攱愷ㄳ㘸㔷㜴㕥〳慣摤㐱㜰㈷挱㕤〰敡攷㤸戲攳㔷〵㍦ぢ㍢摡扥㉡㄰㤷挶昱扤㥣て㠵㝦㌲㜴㙤愲摥㌴慡㝤〳敡つ搴愹㘲昵㕦攰挳攷ㄲ㔱晡搱愹攸ㄴ㍡㠹昲昶㔲愲晣㝢搸搱昶挶㕥㕣〵戸改昵㤴〱㠵㝦㌲㜴ㄹ㈲捡〶㔴㈱ち昷扤㠸昲㔶㔴㤴㉢㈸ち㌷㕢㈷㔱㝥戲㤴㈸㙦㠶ㅤ㉦戴扥ㄱ㤷㉤〸㙥晡敡愸㈸摣㡡㈲捡㌵㠱㈸摣㑦㈲捡ㅢ㔱㔱戲ㄴ㠵㡢戸㤳㈸㍦㕥㑡㤴扦ぢ㍢㕡摦㌸㘷戸散㌹㘹㕦㈶挱戵扥㙤改㠵ㄹ攴挶ㄶ扦㈰攵晣〹㥢ㄱ㑣慦ㅤ㝣挰挹攵㈹㉦ㄶ换㜲晣愷㤱㈶㜳昱つ攷㈴昲扥㐸㡥攱㤳敢昰㐸㐵㍥㤸改㡡㝡㈲㐶㑢㡤㠳つ晢愸㡢捣㑣㡦㍤攱㈱扢㕣㑣攲㈳㈹ㅦ摦搴㔶㉦㠷ㄸㅡ〱㔹㌷户㌱㌶㌲㕦㍣挶㍢挶㐲㥢搱摤㥡戸㠹愴搰ㄷ昵㔱㝦㠵ㄲ㘷㜶㙤㜵ㄱ戴㜱〳散㌵㔰晦㑣㍦㉢挱㤷ㄷ㔷㝦〳㑢㑢㈸昰慦㌷㙦攴㌲㐱㠹攳㘳㐳搰ㅡ敦〷攰㠷㐳㑡㥥〳㙦㤵昵㌶戴挸昵㔰〰ㄲ㕦愸户㍥ㄸ㈳搳㌱㡥㘸昹っ戱户㤷㑦㝢晣㠹㙦敤㡦敤㌹㌹㥣攱〶てㄶ㤲攲慥收㘲搲㤴㌰慥㝥搰㔱愲㈱昴ㄹ㌷㤱戲㐹愲㥤ㅣ户〳㡣〳㠹ㄴ㥤〰愵㙡捣挳摤ㅢ捥挳㉤ㅢ㤹攷昵㡥昳散〱㤱戱㤷㤴㑤昳摣㠲㤶攸㍣摣攱㑤昳㜰㙢㠶昳㜰㍦㐶收昹㑥挷㜹敥〰㤱㜱㈷㈹㥢收戹ぢ㉤搱㜹戸㝤愳昳㈴㘸㤹ㄵ㉦ㄹ搰慥昶晥昲㉢ㄸ慢㘸㙦昲搰晢㐲㠴ㄵ㐵㔳㔰っ扤㥦慤戴〰晥挷昴㜰㠸戰愲愸㐶愱ㄹ㘱㉢戵挷㘶㥤ぢㄱ㔶ㄴ㔵㈰㌴愳㙣攵㤳戳㔹ㅦ〸ㄱ㔶㤴㠸挱搶戱戰㤵㉢㉢㐳㜱愸㙣㍤づ〴㕥㔸〴㘱晤㘰㤴㡡〲〹搵㐴㐰㈵愲㤰敡〳㔱㉡㡡㈴㔴㠷〲㉡ㄱ㠶㔴㤳㔱㉡ち㈵㔴㠷㠵㉡㐳㜱愴㝥㐴敡㡡㠲㠸昳晤〳㔸㥢㐷㤲㜴㑥㤱㡡㌲㐹敤㥥㠰㤴搲〸改㤷愲愴搳愴愲㘰㐲㍡ㄳ㤰㔲㈴㈱㝤㉥㑡㝡㠲㔴㤴㑥㐸敦つ㐸㈹㤷㤰㍥ㄳ㈵扤ㅦ慤〹㡡戸捣㡢扡㐵㉦挳㔳㕤㔷昸㘱〰晤㑤慡㜲愰㕡ぢ扥㐵㌵㉡㝣㜵㔶㕤ㄳ㕥㡦〷ㅢ㌴㙢ㅢ㉤つ摡晥㐶㤳㡣搹ㄸ㈴挱昹㕤㉦㐹〶ㄷ㤹㙥㘸敤ㄱ㝡〴㤶㡣㉤㘳搷㉤㝤戲搴〵㤴搰㐶慤㤸㌰ㄹ㝣㕢晤〰戴挱愲㜴〳㤳慡愲戱㘴㌹㍥〸㐴搱㔸㔴㥣㝥〸㐰〸ㄶ戱㠰㥥ㄶㄳ晡㤳㐰ㄴ㉤㈶昴扦摡愰㙦㘰〱㍤捤㈶昴㜹搲搳㙣㐲晦㜰㠳扥㠱〵昴戴㥤搰㥢㐰ㄲㄴ㜶〵㡦㑡㘶慢换㔸愴㤴㍣㌷挶敢㔹㜲㐱攱㕥㔳㝣㝥㑥㥥㔲昲㥣㘸搲㠵㘸㍦㥦㌲攸㤷攷㘲㝦㌱摡捦愷ち晡昹ㅣ散搱㔶愴㍦挳挹戸㤰晢㌲ㄹ昲つ㔱戲〸㔱㔲〷㘸敦晦〳昸戹捥㜵</t>
  </si>
  <si>
    <t>㜸〱捤㕡㝤㤰ㅣ㐷㜵摦摥扢㥤摢摥晢㕡㝤搹㤲㡣攵挵摦昸攴戳㘴㐹戶㈵㔹㐸昷愱㤳㉥㍡改捥㍡㐹戶㌰捡㝡㙥户㔷户搶敥捥戱㌳㉢摤㤹㌲〶㡡㍦昲㑦㜰㔵愸㤰㠸㠴戲㉢〴戰㉤〸㈴〴㍢㈱愴愰攲挲㝣挴㉥㔳〹〹愱〲㔴戹㘲㉡㠵攳戸㥣㤰㐰慡㐸挵昹晤摥捣敥捤㝥㥤㡥㐳慥扡㤶昶摤敢敥搷慦摦扣搷晤晡昵㥢㠹愸㐸㈴昲ㄶち晦戲㜴ㄲ㜹挷昴㠲敢㤹攲攰㠸㔳㈸㤸㡣㤷㜷㑡敥攰㔰戹㙣㉦㑣攴㕤慦〳〴㔶㍡㡦㝥㌷㤶㜶昳㡦㤸㜸晡扣㈹扢㈰㡡㐵㈲昱戸㡥㤲㑢昰㑢㔶㉢㥡愳㌴㥢㌵愸㈲摡〲攸改〲㌸㍥㌲㍣㌹昳㌰㈶㤹昶㥣戲搹㥡㍡攵戳摡㜷昷攰㡥挱摤㜷㙤ㅢ摣戶㌵㌵㔲㈹㜸㤵戲搹㔷㌲ㄵ慦㙣ㄷ戶愶愶㉡㌳㠵㝣收㠸㔹㌸攱㥣㌳愵㝤㘶㘶摢㡥ㄹ㝢攷㍤摢㜷敥摡㤵摢扤晢㥥㥥㌸昸㑥㡣っ㑦㤵㑤捥扤㌲ㅣ㌵㌹㑥㡥ってㅥ㌳摥㤵攱㤸〰挷愳㈳挳愳㑥搱捥㤷慥〸换ㄸ㔵扣㘳搴㘴昲戴㠵㌱攵㝣改散㈰㐴慥㔳㌰㙡㜷て㡥㐱搳ㄹ摢昵㐶㑣愱㜰摣攴㘸㠶㥥㈲戵㘵捡愶㤴㌱㙥㕦昱攰㝣挶ㄴ㠲㙥㌷㕥㍣㘵㤷㡦搹㐵搳㐹愴扦攸摢㙢㍣㙢㑡㕥摥㕢攸㉤㥥㜴捤㜱扢㜴搶㤰㈴㔶㍣㔴挹㘷㍢㍢㔵㘷㘷愴攳㤶㔶挲㠸㔵〶挷捡㤹㤱㔹扢散㐹㡤昶摡摥㡡㌶戴㌲㐴昰㍡戱㈸㜶慡㘱ㄴ㑤㌴㥤㉦ㅥ㌱攵㤲㈹㜰ㄲㅡ㙥愰㠱㐸㜴攲㉢扥愶㥣敡搳搰㉣慡㍢㔸晥㝣ㄴ捥愲扢〹㝡〰慣㕥㠰㌵ㄳ昹㡣㈹戹㈶㜵㍡㔵㌶攷㑤愹㘲㜴ㅦ〹晡〱㔴攷㥢搸㑣㘱〶ㅣㅢ㑤摢搱昴㑣㌴㥤㠹愶戳搱戴㠹愶㜳搱昴搹㘸㝡㌶㥡捥㐷搳て㐷搳攷㐰㔳㉤昱慥慥㘸㔰昶扤敦㝦㝥㜹㘹晣〷ㄳㄷ㕦摦扣攷㠵て晣昴㔵挵晤㈳ㅢ㘹つ㄰扤ㄶ挰㕡〷搰㕢ㄵ攸㠱搴戱愹㜱扤㥥㥤ㅢ〰㤴㝡つ挲㔰愰㕤㤳捦晤昶㠹ㄷ㍥㝦昸攳㤷㝥㜴晡㝢扢㜷扥㕢㜱ㄳち愷慢㐹扣ㄱ挰摡〴㔰攳㜴㕡㌸㙤㘶攷㌵〰㑡扤ㅡ㜰晡搹㝦ㄵ㉥㙤摥㌸㜹攴挹㤷㝦晣晡㤱㑢㝦㕣㔴摣挹挲改㕡ㄲ㙦〱戰慥〳㔸㕢㤵㈹昵㐰㑤㑢㈹㔲扣ㄳ㐰愹ㅦ〷散晡て晦敢挱㙦愵搲挳㝦扥晢㥡㐷扣㘷摦㥦改戹〱摤昷〵晡ㅦ㉤摢ㄷ戰㠸ㄷ㜷挷㥤㠳㜰〸换㜱〹昰〸戹㕤戹扢㜳摢户㘷㜷㙤戳㜷搸㌱㕡㘱戹换㤱晡敢挹摤㥦㉦㘵㥤ぢ戲㍥㝢㜲㘳昹㠲㘷捡㔲改捦攱㡦扦挷愴摥㥢㍢㌸て户㤴昱㤷昲晡摣㠸㈹㝢搸搲摥挲攲晡㝥挷戰敤㥡挵敡㐰挰㝢搸愹㤴戲敥㌵慤㍢愷㍤摢㌳㥢ㅢ晢ㄶ㤹㌴つ㥢挶㠶㌷慥㠸戴愵㜱搸㈹扢㔰㌱㐳昳㜹扦晢摡㠶㙥㙣㝤㘷愶㝤敦㔸搹扣慦搶摢㈴搱㄰㡥㠷昳挲扢改㈹晤㉥㕦慥搴挸慣攳㥡㤲㠸㌷㔰㥣捡㘷捥㤹昲戴攱攱㘲戲昲愸ㅢ搸ㄵ昸㥦㠱挹ㄲㅥㄴㅥ㈵㝢㝤戸㤵㡡㌶愵慣挹㐲摥㌹㘸㜹攱㠴㍤㔳㌰㔷搵㤱昸㜳愲㘳㔳㕤昳㤸㤳愹戸㈳㑥挹㉢㍢㠵晡㥥愱散㜹ㅢ㍥㉦㝢搴挹㥡㑥㈹ㄱㅦ慡㐸㐷㠷㔲㤱㕢㕢㌹て昲㜶改㕥㐲㡢㠴㑥㙣㘹攲搰㈲㈲㜱㑢户㔴攳っ㈴戴挸㐸晦慥㈵㈵〹㉦㐲㔲㙦㕢㤲扡挵㈲攵愰㡤昵ㅢ㙦昰㌸散〳㍢ㄴっ㜷㘵昴挶昶㉣ㄷ搷攵㘵㈴つ㔹㠵戱〴愹㤷㔰㥡戰慤慤扤户㤷㌸ㅡ㕤ㄷ㍣晤㐱昸㜴敦戰㕤捡ㄶ㑣㜹挹㐸㐸㔱㈲㝤㈳挱㑤〴㌷ㄳ摣㐲㜰㉢㐰散晢昰㜱㙤㌵㑡㔷慥收搵㐲散㐲㍥敢捤㕡戳㈶㝦㜶搶㐳ㅢ㈲愸㜸㥣敡扥ち㍦扡搴㥢ㄱ㐲㍤捥愰㑣摦㐶㌰㐰戰ㄵ㈰㤱㠸㔸户攳㙦挴㑡攸㐱晥戹㠳㡤愲戱搴㠹㠵㌹㤳㔰㌱㥥㔸扦晡戹捡㤰㑤换㌱㡥〸换㡤ㄵㄱ㉤戸ㅤㅤ慤ㄴ㜱搸㜶㘷㍤敥挱㈵㍢攵〴摤㐶愶摢〱㝡敥〴㤸㌸㙣ち搸挱㔷㈶㌸㡢昱昰扤㙣㈰挰挳昲慡攲昴㐲㈹㌳㕢㜶㑡㠸㕡㐷㙤捦ㅥ捡㈰摡㜱㤵㙤ㄵ㈷㥣㤱㡡㘷ㄵて攷昱愷愷㜸摣捣ㄹ摢ㅢ㠱㝦昶㝡㡢ㄳ㠸㤴挴㠱㡥㘷攷㘳㐵㍦挸ㄹ㌵㙥㐶㌳ㅡㅡ㠷㍦㥡户㠰挱挱昶ㄴ改㘱捣扣㐷搶㕤挵㈹ㅢ搱㤴愷㐱㌴㈰愳㝣㡣㈳㝢愵慤㍡㍡ㄱ搴挰㈱㈹㘸㠸㑢户㌴昸㥣㈴愸挶搱㠹攳戶㌳㠰㡤㕢攷愴㤷㉦戸㠳㠱㜲〷㐷ㅤ挴挹㐶攲㜶㉡摤戲戰戲慣㈵㑤搵戸挳ㄹ㑥㑤㘶㘶㝣戶㄰攵㔰搹愹捣㌱愴扡㔲㝣挸㉢愲㜷〰㍣昱ㅦ捦散扤改㤳㕦㜸㉢昸晢ㄸ昶㡥ㄴ㙢㈷㍡㥢㈳㉥㙢ㄷ㐷㤲㠲㝦㔹昴㕤〰〹㑤㜲捤捥收扥ㄸ〳戴㤶㕥户㑤㌰挸㈰愹愷〸〵㥣㈸ㅢ㠹㙥攳㔲挱收敡㉤摥敦㤴捦捤㌸捥㌹慥㠷㍥愹戹戳挶㜸っㄹ扢㠳〸㤹戸㔲慡愳愳㉥ㅣっ挵㤶っ㌶慤㍤〰扤㐳㠵㐲慡捡搱戵昶愲愹〳愷㡢㜵㉦㤰つ㘳昹戳戸晤戸愹敤摢〷㜷愴戶㈳晥㤹㉦戸昳敡㜹㍣ㅦ㈳扢㕢㑦捦摤戲昰㘷㉦ㅣ㜸敥扦晦㘵换昸愳ㅢ㡦慡扦〹㍡㥡㠲㐷挶㡣っ㠳昴㝥㠲〳〴㐳〴挳〴㈳〰敡慢ㄸ㑡愷昵〰㉡昴㐵㡢慥攷㈰㘹挶〸づ〱挰昵㘸扡ㅥ㜸㥥㜱戶㠹攷㔱㡡㕢㡣㉥㐷ㅦ㈱㤸〰㔰敢〱戸㍤㈳晡㈸㐰㕢ㅢㅦ㐳㘷㉤昴昴㠳搸㈶ㄳ㑥㠱㈶愱㐹搹㙣㕥改㔳っ㜹㘹㘲㑤㤵㙡㉡㔱㔳㠱敡改㐰㈳㑤慡㝡㉡攸㘸㡡㡥ㄹㄴ㡢慡㑥㤳挹㝢〸ㅥ㈴㜸㉦挱ㄹ〰昵㐷㙤㔵㤵㈶捤㐳〴㌶㐰㐸㔵ㄹ戶〵慡㘲挰㉤慡㌲㙣捣〱㈸挶摡扥慡捥〲㙢慢慡㔹㜴搶㔴攵㐷改㑤慡㝡ㄸ㌴〹㑤捡㘶㔵㐹㥦㘲㑣摦㑡㔵㡦户㔳搵㐷㠳㡥愶昰㥦㐷㤴愸捡攵㜴㕣㌵扡㐲㜰㥥攰〲㠰晡慤㐰㔵捤〷摡〲㘹ㅥ㈱㜸㍦㐰㐸㔵㡦愲㙡㝤〰㈰㤶攲改㥦㔰㡡昷ち㔱搸㘳㐰昴〷〱㔴ち挰㔷搸㠷㠰戵㔵搸㠷搱搹敡㌲搲愴戵㡦㠰㌰愱㐹摥慣㌵改㔳敦㐴㕦㉢慤㔵摡㘹捤ぢ㍡ㅡ㙦㌹㌱挶っ㡤捥㕢慥愵戵昸㉦ㄴ㔹昲㈱慤摣挹㔲摥㜳扢㜳㐳ㄵ捦ㄹ换㝢愳慥搷㤳〳〰㉡㐳㌶换挱ㅦㅡ㌴㤰㍢㤵㌷ㄷㄸ〸㕣搷摣㠵ㅢ晢㐸挵昵ㅣ㌹㤷戶㌴昷㡦㍡挷ㅣ㙦㌴敦捥ㄵ散㠵ㅢ㕢㜴晢㍤昷捦㥡ㄲ㘲昷㌲㐲昸换ㄱ㌹㜳㜳㈶摢㐲挶㘹愷㔲捥㤸昱搱搵㄰晤㉢晦㠰㡤挰㘱攳㜸㔵㌷戵㡦㜶㐳㝡㘷〴ㄸ㠵㤳㔷㉢っㅥ㈵㠲搳ㅦ〵㤷〸收挴ㅥ㐰㠹挴ㄸ㑤㉥扤㍣㐲㜷〹敥扥㐴づ㈶昵摢㝡㠳换敡㜸挹捤㘷㑤㈲愸ㅤ捤㤷晡〲㜴戲攲搵昵搸昳敢㠲ㅥ㥣㐲㤳㈵㤸㍤㘳㤷戳慢挱㈲搴ち㑥㐲㌱㠷戲昰㙦㘵㑡昶搹㐴㈲㙦㔶㤳㥣㙦㍥㈶㡡㡥挴ㄸ戰户っ〸㙡摢㄰㐸攸ㅡ挶捤摦㑢㔵搷㥡攳慣ㅤ㌵㜶㐹㉣㌰敤㘵㐷捤昹㍥愱㌰㔸搸㐸㤰ㄵ捣扡晡慡㠴㡡㍡㌷㌴攳㍡㠵㡡㘷晡㙡㤸㙣㜰㥤㍢㙥ち㌶慦搴㍤㌵㙣㉡攳㈱改㔰攳挷敢昲敡戱づ㌴搲ㄹ㔸㐸㠹㡤慣㈵ㄶ㙥晤㐳㜰敦慣搰愲㉡ㄲ挹㐹㜹㘳扦晡挴㐵㤶愷昷㐷慡㐸戰㠹㜸ㄱ㕢晥㥤㤹扢㘸㕤㌵㤵攳㝢㌶㜱㕡㍤搵㌶㕥㔷㝢㜳攲敦㤰㤳㘲㙥戴㥦摢愶㠰㠴戵㤷捦搸㠵挲㐲㕦㙥扣㤴㈹㔴戲㘶挲㥥㌱㠵慡慦㜶捡挵㔵㘲㉦㐹敤晢戶㕡㐲㉦㐱㈲㘱ㅣ昹晤敡つ㝤挵敥㉤愲ㅦ㠷㕡㈵㔶〴て摦户摤㡡㤶㕦㌹㌹挱㐸㜹敤㘲㙡㑤搲捤㜰㘹㑤㑤昴㘵扣慦搵昲ㅢ戲摢㐲㘴ㄳ捥㠴㠳摣㔳㌶搴㜴㌸敦㌷慤㥡㍤㈵㈶戲㉣㙢愵㠷ち㜴㠵昲㘶㜰㌳㠲戳昳敢晢ㄹ㘲昱㜴戹つ昵挶㥢㕥㈸昸㤰昳㕥ㅣ㘰ㄲ㠴晤昴㕥㝥戰㜰㈲敦ㄵ㑣㜷㑥晡〵㡦㜳㍢㔰㥢㕤戹ㄳ戳戸㈲㡤昶收づ㤵昳搹㐲扥㘴ㄸ㜸㈰ㄷ捡ㄴ晦㠴㌹㡢慣摤㤴攳收昹㈲愹㌷㜷愲㙣㤷摣㌹㕥㡥㌳ぢ㙢敢㙡㘲慣㔸㙥㌸㕦挲收昱攷㈴摥㥦㥢㥥㜵㉥攰㕤㔴愵㔸㍡㘴捦戹慢挲㔰昰㐰㐱昱㜷㔴㔴㐵愳㉡ㅥ㡤慦昴㡣搲扤挲づ㙣㜹㔷㡦ㄲ〴收ㅡ〰戶挴㝥愵愵㠲扣㈹昷㉢攵慡㝢㤹搳㌲㜳㔳㝢㤹㐷ㅦ慣㝦㠷㘳㍥〶㜰昸搰挹昱挵㙣晢慦昱ち㉥戶ㄵ摣㤶㌸〸㘴㘱搴ㄲ㝢扣戸昵昹㡢㠵㙤㕣㍢㕡㙣捥㕡攳〲㑣攴㠴㠶㙢ㄱ㘷㈷挹㠹㡥㈱昳搲㠳慤て挷㡢㝣ㄵ㍣㙥㥦㕦㘱㄰㔷戴ぢ㙥搰㌷攲ㄴ㡢㌶ㄷㄷㄷ收㌴扣戶㠹㑢㐴つ㕦愲㜳〰戲〲㠳㈶㝢ㅥ㑤昶扣㌴攱㌰㘶戲㕥㜰昲㜲捥摡攵扣㌷㕢捣㘷攲慣㌰愱扥㉡㔶㈵愲㐸㈶ㄶ慢㐵㤶㈶挲搳挶散㤸㥦搰㠱戱〷㜱㘳愰敡㘸㝣慣摤愸㥣攰㙡㠵㤹㔰挴慦攲敡昵敦㠲㕢㡣㘹㐴㌰昴㐵〹㠵㕥㘸ㄱ㌷愴〶㐹㠰㥦晥㜸㠰戰搲挹㐴攱㤲㌹㉡愶ㄳㄳㄳ㡥㥤ㅤ挳㍢ㄷ愷摣ㄵ扣㌰㡥挳戴㜴㉡攵㈴戳㤲㈳挸收攳㉤挱㜹㐴挰攵㌸ㅢ愶㤱昱敢㘴㍥搳昲㙤挸戰㌲ㄲ㡢㜵挷㕢捤㌵㕥攵㜵㘳㤰慣〹扦〷ㅦ㙦攲晦晡㝤昷挰户昲戱攴㈲晣㝢㐰昵敦〳㈸收㍢昹㍣つ〴ㄷ㐹昰〹㠰ㄸㄳ㕦㡤扢愴㙤づ慦㠳㈳㡡捣㉤挶㡢㝣ㅣ〴ㅢㄶ㌲㡥挸㔱㐲㈵㔶㜷㥣㉥㐳晦〱挰㑢㉦扥戸て㝦㈲㡡ㄹ戱敡晣㕣ㄶ㠱㠰㝦〸㔴㝦㤲〴ㄴ㥢㔷㔱㌱㕢㐴㍦〱㌴㜴つ㔱〷㔰攵㔵愴㕡㐲㔶っ㙣㌸㠴㉥〶搱㌴攴攵〲㌲挵㐴ㄳ㠳戲㠸㝥㤲㠰㔷㥦㙡㔴愰㤸㝦㘲㘴攰㤷戶㘷㤷㘲㈲㡡攷㔷㐴慦ㄳ㔲捣摢攰㉦ㄵ搳㔴昴㤹晡㔳〰敡㄰〰㥤㔱㙤㜱㝥ㅡ昸攵ㄷ㈷昳㕡㕣㡦晡㌳〱挲㡡㍡〲㔰㔵㈸搰慡㐲㍦ぢ㔴㍦〵愰㈶〰㕡㄰㍣㑤㠲㘷㐸㜰ㄴ㠰㔶搷㤷〰㙡㠶㥡㐲愵㍡㉣㘴愸捦㤱昰昳〰㡡㜹愸㤰愱扥㠰㙡搸㔰捣㔰㉤㙤㈸愶慦㤶㙤㈸愶戹㝣㐳㝤ㄱ㔸扤愱捥愰㘵㌹㠶㑡㠳捥㌷搴㈶㘰㤴戶挹㔰て愱㔹っ昵㈵昶摢〰㜵㠶晡㌲ㅡ㉥㙦愸っ挷攲愷㥦つ㄰㌱㤴㐱愵慡㔰愰㔵㐳㍤〷㔴晦〵㠰捡〱戴㈰昸㑢ㄲ㝣㠵〴㘷〱挴㔰㝦〵愴㘶愸㠷㔱愹づぢㄹ敡慢㘸搶㝦つ愰㕣㠰㤰愱扥㠶㙡搸㔰捣㡦㉤㙤愸ち㈸㤶㙤愸昳㈰昶つ昵㜵㘰昵㠶㘲敥㙤㌹㠶㕡〰㥤㙦愸敢㠰㔱摡㈶㐳㌱㐵㈷㠶㝡㥥晤捣搵搵ㄹ敡ㅢ㘸戸扣愱ㅥ攵㔸晣昴ぢ〱㈲㠶㝡っ㤵慡㐲㠱㔶つ昵㑤愰晡㕢〰敡㠳〰㉤〸扥㑤㠲敦㤰攰㐳〰㘲愸扦〵㔲㌳搴㐷㔰愹づ㡢〱て㕣摦㡢㐰昵㑢〰㌱愶㕣㤶㤷攲改〲㘵㌲㤴㜷㘳㜸攲慥挹摤㔷戱ぢ昸晣㘵ㄲ㤷㐰㡦㑤慢攱晣敦昴慦攲㡤ㅦ㍡搴㝦ㄵ㠳散㤵㍣挲㠳㘷㜴ぢㅤ搴搳〶捦收㤲㜲㘵㔷昵㐴散㑥㈴㐱ㅢ㌵摤㝡ㄶ慥㠸慥昳㝣㤵㤶㑥㐷攲㥣戳〳㍦晦搲挲㡢攴ㄲ㔱㜰挳慤㤵㥣搶㉤㥥摡㡣捦〶ち晣㜶慤搵㜱㕦ㅦっ扦㡣愱㡡ㄱ㌱㜹攸敦〶〸㌷㝢㡣㜱捤㘵㐳㈹㜱ぢ㌹〶㔵搳摥㐲〱㠱㉣㔱扥㈵昲㌱㥥摣㐸捡愱つ攲㌹㘵摣挹㍢ㅢ摦ㄱ搷挶摥㠰昹扡搷㌷扣㤳㤷㘱散昹ㄸ㐵扡〳捡㙤㍢扥㕥㥦ㅣ挳㘲晤ㅤ挰晡愳昹㑣搹㜱㥤㥣㤷㥡挶㜵㉣挵慦㌴攰ㄳ户つ挵㙥〷挷㤶㜳昲挱㍡㑢晣挶㑢㑣㤴㌸㔷㜲㉥㤴㐴㥡㤸换㡦㔵㐴㕦㕤㕤㥣㈶㠱㥦㤴ㅢ愰挵㈴攳扢㈴㝥晡㝢〰扤晤㐹〶㐸㉣㐹〶㐹㉣挹㡢晥摦㐸㤲㔱ㄱ㑢㍦攳ㄸ㜲戱㔸扢㤲㈵挹攸愷〳㍦敢ㅦ〰搶㡣っ愷敢㍦㘷戳晥ㄱ捤㍤㘸㤶㌸昱㌸扥昳戰扥㡦㤶㍥戴㠴㙥㕡㐹㠶㑦攴愲晦㠹愰㠷愰ㅢ㐰㍤〱㐰搷㤲㔰㌷㐱㡦㕣晡愴昲〳摥㈷㠱㐹㍥攴㠷㐰搴愷〸昰搳㍦ち㄰敡㔷㝤ㅡ㠰换㑣㕤㡦愱㌴㉥昰㠸愶挵㘸ㅣ㤵㐲ぢつ㔴慦攰捦愰㔳ㄴ晣ち㄰㈸昸戳愴㐶㐹㌲㈶㘱㐹㍥敤晦㡤㈴㥦〹㤰晥㑢㐰摥ㅥ〵㝦づ㥣㐵㌵㔴戰愶㍡㌵㌵㤸㘴㈰㈳敤㍦㘱搳㕡〲扥㤲㔴っ㘶㝣㤵㙤挴㤳搵慢散㡢攸ㄳ㤵晤㤴㤴㕦㈲挰㑦扦ㄶ㈰愲戲㉦愳㈲㉡摢㠰攱捤㉡㕢搷㔲㘵捦㘲㤰愸散つ㈰㔰搹㜳昸挳㤲㘴㜴挰㤲㘴㈸挰㤲㘴㌸挰搲捦㐸攰敤㔱ㄹ攳㠷㔶㉡㘳㐸㈱敤晦〹㐴扥搲搳㔷〳㔳㕦〳昰㔵搶摤愴戲慦愳㑦㔴昶㜳㔲㍥㑦㠰㥦晥㐵㠰㠸捡扥㠱㡡愸㉣摥㔲㘵㔶㑢㤵昱摣ㄶ㤵晤ㄲ〸㔴挶㌳㥡㈵挹㜳㥡㈵昹㙤晦㙦㈴昹㥤〰改攷㤹晣昶愸㡣㈷㜹㉢㤵昱㜰㤷㜶敥ㅣ昹ㅣ㔱㕦ぢ㑣扤㑣挰愶敡㤵㤴㤵攴㜷〹搸摡㠱㙡㙦㝦㡣ㅥ㙡㙦晢ㄷ㍦㈱て㌰㠰ㄳ愷敥㘳戴㠳昸戸㙣㠱㤷摥づ㕣㌳㘳攲㍤㍡愳㝢㔶挶㡢攷㜳ㅣ慣昸㡢晤敦晦扤昵搶慦挱㠷捦戹㜸愸㤲攳㜵昸改ㄸ摡ㄵ㥤㔷㍦㙢㝢〸昶ㄲ摣ぢ愰㝥㠱㈹㕢㝥㕣昰昳愰愳改攳〲㜱㘹ㅣ摦捤昹㔰昸㈷㐹搷㈶敡敤㐱戵户㕦扤㠲㍡㔵慣㝥〶㍥㝣㉥ㄱ愵て㥤㡡㑥愱㤵㈸㙦戴ㄳ攵摦㠳㡥愶㤷昷攲㉡挰㑤慦愷っ㈸晣㤳愴换㄰㔱㌶愰ち㔱戸敦㐵㤴搷挲愲㕣㑤㔱戸搹㕡㠹昲㤳㜶愲扣ㅡ㜴㌴扤ㅣ㤷㉤〸㙥晡摡戰㈸摣㡡㈲捡ㄶ㕦ㄴ敥㈷ㄱ攵㤵戰㈸㈹㡡挲㐵摣㑡㤴ㅦ戶ㄳ攵㥦㠳㡥挶㌷捥㐹㉥㝢㑥摡㥢㡣㜱慤摦搶㝥㘱晡戹戱挵慦㐹㌹㝦㉣挷〸愶㍢攷㝦捣挹攵㈹㉦ㄶぢ㜲晣昷㈰㑤㔶挶昷㥣ㄳ挸晢㈲㌹㠶敦慦㠳㈳ㄵ昹㘰愶㉢慡㠹ㄸ㉤㌵づ戶㜲㤳㘵㘴㘶扡㜲攳㉥戲换搹㌸扥㤵昲昰㝤㙤㘹㌵挴搰〸挸㍡戹㡤戱㤱昹攲㌱摡㌲ㄶ扡〱摤㡤㠹㥢㔰ち㝤㔱ㅦ搵㔷㈸㔱㘶搷㔶ㄶ㐱㕢㌷挳㕥晤搵㙦昶㔳ㄲ㝣戹㔱昵〳㔸㕡㐲㠱㝦扢㜳ㄳ㤷〹㑡ㄴㅦㅥ㠲搶㝡ㄷ〰扦ㅦ㔲昲ㅣ㜸慢慣㙦㐳㡢㕣て〵㈰昱㠵㝡攳㠳㌱㌲ㅤ攳㠸㠶㑦ㄲ扢扢昹戴㈷㉦㝥攵㐰㘴攷㤹愱㈴㌷戸扦㤰ㄴ㜷㌵ㄷ㤳愶㠴㔱昵昷㉤㈵ㅡ㐴㥦㜵〷㈹敢㈴摡挶㜱户㠳戱㉦㤱愲ㄳ愰㔴戵㜹戸㝢㠳㜹戸㘵㐳昳扣搴㜲㥥㥤㈰戲㜶㤱戲㙥㥥扢搰ㄲ㥥㠷㍢扣㙥ㅥ㙥捤㘰ㅥ敥挷搰㍣摦㙣㌹捦ㅥ㄰㔹㝢㐹㔹㌷捦扤㘸〹捦挳敤ㅢ㥥㈷㐶换㉣㝢挹㠰㜶愵昷㤷㜷㘳慣愲扤挹㐳敦て㄰㔶ㄴ㑤㐱㌱昴〱戶搲〲昸ㅦ搱㐳〱挲㡡愲ㅡ㠵㘶㤸慤搴ㅥ㥢昵㐸㠰戰愲愸〲愱ㄹ㘵㉢㥦㥣捤晡㘰㠰戰愲㐴っ戶㡥〵慤㕣㔹㐹㡡㐳㘵敢㐳㐰攰㠵㐵㄰搶て㠷愹㈸㤰㔰㡤晢㔴㈲ち愹㝥㈳㑣㐵㤱㠴敡㠸㑦㈵挲㤰㙡㈲㑣㐵愱㠴敡愸㔰㈵㈹㡥搴㡦㐹㕤㔱㄰㜱扥㝦ち㙢昳㐸㤲捥㈹㔲㔱㈶愹摤攷㤳㔲ㅡ㈱晤㤳㌰改㌴愹㈸㤸㤰㥥昰㐹㈹㤲㤰㕥ち㤳㥥㈲ㄵ愵ㄳ搲晢㝤㔲捡㈵愴㑦㠵㐹㑦愳㌵㐶ㄱ㤷㜸㔱户攸㘵㜸慡敢㈲㍦っ愰扦㐹ㄴて㤶㉡晥㈷愹㔶㤱慦捥㑡㙢㠲敢昱㐰㡤㘶㙤慤愵㐶摢㔷㙢㤲㌱㥢晣㈴㌸㍦敦㈵挹挰㈲搳つ㡤㍤㐲㡦挰㤲戱㘵攴晡昶㈷㑢㔵㐰〹㙤搴戲〹攳晥㜷搶敦㠱㌶㔸㤴慥㘱㔲㔵㌴㤶㉣挷〷㠱㈸ㅡ㡢㡡搳敦〵㄰㠲㐵捣愷愷挵㠴晥っ㄰㐵㡢〹晤㙦搶攸㙢㤸㑦㑦戳〹㝤㥡昴㌴㥢搰㍦㔴愳慦㘱㍥㍤㙤㈷昴㌶㤰ㄸ㠵㕤挶愳㤲搹捡㌲ㄶ〹㈵捦㡤昱㝡㠶㕣㔰戸搷ㄴ㥦㥦㤳㈷㤴㍣㈷㥡㜴㈶摣捦愷昴晢攵戹搸㥦つ昷昳愹晣㝥㍥〷㝢戴〹昵㈷㌹ㄹㄷ㜲㙦㌲㐹扥〱㑡ㄶ〱㑡㙡ㅦ敤晥㝦ㄳ㕡搸愵</t>
  </si>
  <si>
    <t>㜸〱捤㕡㙢㜰㕢挷㜵挶㠲挴㈵ㄶ〴㐸㔸て摢㜲㉣ㅢ戱㘵挷㌶㘵㕡戲㈴扦㘴㕢㈶㐱㔱㘲㐵㐹戴愸㠷ㅤ㕢㠵㉦㠱㠵〸〹挰㔵㜱㉦㈸㌲慤㉢㈵捤㡦晥㘸攳㘹㌳㝤搸㜵攲戴㙥ㄲ扦㥡愴捤㌸㘹㔳㘷㤲愹愷㑤㤳摡㤳㑣㕦㘹敢戴㌳㥥㠹㍢慤敢㜸摣㜶㈶㤹改换晤扥㜳㉦挰㡢〷㈹㠶㤱㘷戴攴㍤㌸扢㝢㜶昷散㌹扢㘷捦㥥㝢㈳㉡ㄲ㠹扣㡢挴㕦愶㕥㈲㔷㑥㉦戸㥥愹っ㘷㥤㜲搹攴扤㤲㔳㜵㠷㐷㙡㌵㝢㘱戲攴㝡㍤㈰戰㜲㈵搴扢戱㥣㕢晡㤰㠹攷收㑣捤〵㔱㉣ㄲ㠹挷㜵㤴扤〴㑦扡㤱搱㙣愵㔹慣㐱ㄵ搱ㄶ㐰戲て攰㔰㜶昴攰捣㐹っ㌲敤㌹㌵戳㌹㜳搴敦敡㥥摢㠷户つ摦㜹摢㤶攱㉤㥢㌳搹㝡搹慢搷捣㍤㔵㔳昷㙡㜶㜹㜳㘶慡㍥㔳㉥攵昷㤹㠵挳捥㈹㔳扤挷捣㙣搹㌶㘳㙦扦㘳敢昶ㅤ㍢㡡㜷摥㜹㐷㌲㡥㝥㈷戳愳㔳㌵㔳㜴㉦㑣㡦㥡㍤ㅥ捣㡥づㅦ㌰摥㠵改㌱㠱ㅥ昷㘷㐷挷㥣㡡㕤慡㕥㤰㉥㘳ㄴ昱戶㌱㤳㉦㔱ㄷ挶搴㑡搵ㄳ挳㘰戹㐵挰挸摤㍥㍣づ㐹攷㙤搷换㥡㜲昹㤰㈹㔲つ挹ち愵㘵㙡愶㥡㌷敥㐰㘵昷㝣摥㤴㠳㙡㌷㕥㌹㙡搷づ搸ㄵ搳㑢㘴戰攲敢㙢愲㘰慡㕥挹㕢㐸㔵㡥戸收㤰㕤㍤㘱㐸ㄲ慢散愹㤷ち扤扤慡户㌷搲昳㠱㙥捣㠸㔶㠶挷㙢昹散慣㕤昳㈴㐷㝤㙤敤㐶ㅢ㕡ㄹ挲㜸ぢ㕢㘴㍢搳搶㡡㉡㥡㉥㔵昶㤹㕡搵㤴㌹〸ㄵ㌷搴㐶㈴㌲昱〵摦ㄴ㑥㘳㌶㔴㡢敡て㤶㍦愷挲㔱㜴㍦㐱ㄲ挰㑡〱愴戳捥捤〵㌳㤷㜹㈰㔳㌳㜳愶㕡㌷㝡㠰昵㠳〰慡昷ㅤ散愵㜰㝢㌶㡤收散㘸㙥㈶㥡换㐷㜳㠵㘸捥㐴㜳挵㘸敥㐴㌴㌷ㅢ捤㤵愲戹㤳搱摣㈹搰㌴㔲扣慦㉦ㅡ愴㤳搱㠷敥㝤㝤㈰㌵昱搵㠷㈳攷晥攱㤳㡦晥㐰㜱晢挸㍥扡〴㠸㕥〳㘰慤〵㘸昰昳㘰㤳㥦㜵慣㕦て愰搴㥢攰㠷㍣㙤晦攵㥦㝦攰挶攷㍥㌹晥昴摣晦晥挲㉦㕤晡收捦㈹㙥㐳改散㌲ㄲ㕦づ㘰㙤〰㐸〶㤳㝢㌰㜳㘰㙡㐲㕦挱扡昷〱㈸昵晤愰㈳昷搸戹户晦㜹㙡换㥥ㄷ昶㙤㝣敡㡤㐳慦㡤㈹㙥㘵改㘸㈳㠹慦〲戰慥〶㘸㜴昴㠰㜴㤴㘱摤晢〱㤴晡愷愰愳〷慡愷戲ㅦ㜹昱慤摤扦㝢㙣㙣晡㠹㈷摤㘳挹㙢㔱㝤㝦㈰晡戱㥡㝤〶敢㜷㜱㘳摣㍡っ㕢戰ㄲ㙢〰㘳㔰摣㔱扣扤戸㜵㙢㘱挷ㄶ㝢㥢ㅤ愳〶㔶扡ㄲ㈹戸㘴昱㔸愹㕡㜰捥挸搲㑣ㄶ挷㑢㘵捦搴㈴㌳㔸挴㡦扦扤㈴㥦㉡敥㥥㠷㐵捡晢慢㜸㕤㌱㙢㙡ㅥ㜶戳户戰戸戴慦ㅣ戵㕤戳㤸ㅤち晡ㅥ㜵敡搵㠲晢扥敥㤵搳㥥敤㤹㉢摡敢ㄶ㍢改㘸㌶㡤扤㙥㕣㘱改慡昶㘶㐷敤㜲摤㡣捣㤷晣敡㡤㙤搵搸昵捥捣搲戵攳㌵昳㌳捤摡づ㡥㐶㜰㌲捣㐹摦ㅤ戳昴慢㝣扥㌲搹㔹挷㌵㔵㘱㙦愸㌲㔵捡㥦㌲戵㘹挳㜳挵ㄴ㘴慡敢㔹ㄵ㤸㥥愱㠳㔵㑣ㄴ挶愴㜰㑤戸㤴㠲㌶搵㠲㈹㠰摦搳㤰昲挲㘱㝢愶㙣㉥㙤㈱昱挷㐴挵㠶㤶攲㜱㈷㕦㜷戳㑥搵慢㌹攵搶㥡㤱挲㥣つ㜳㔷搸敦ㄴ㑣慦愴㠸て㔵愴愷㐷愹挸つ摤散〶晢㜶㘹㔹㐲㡢㠴昶㙢㜹攲搰㈲㈲㜱㔷㡢搴散ㄹ㐸㘸㤱㤱晥挶㘵㌹〹㉦㐲㔲㙦㔹㤶扡换㈲㘵愳换㕢㌷摥昰㈱攸〷㝡㈸ㅢ敥捡攸愶愵扢㕣㕣㤷攷攱㌴愴ㄵ扡ㄱ愴㕥㐶㘸搲㙤㜳敤扤户挴搱攸摡㘰昶扢㘱捦扤扤㜶戵㔰㌶戵㘵㥤㈰㐵㡥昴㈶㠲敢〸慥㈷昸〰挱つ〰戱敦挲挶㉤㈹㔱㥡㜱㌵慦ㄶ㘲㘷㑡〵㙦搶㥡㌵愵ㄳ戳ㅥ捡攰㍣挵攳ㄴ昷㈸㥥㘳㜸慥㠷昷昴ㄸ晤㌱㝤ㄳ挱㄰挱㘶㠰㐴㈲㘲摤㡣摦㠸㤵搰挳晣戹㠵㠵㈲戱捣攱㠵搳㈶愱㘲㍣慣㝥晣㈳㤵摥㥡㤶ㄳㅣ捥㤵ㅢ慢挰㔱㜰㝢㝡扡〹㘲慦敤捥㝡摣㠳换㔶捡攱戹㠵㥤㙥〵㐸摥ち㌰戹搷㤴戱㠳㉦㡣㕦ㄶ攳挱㝢㕥ㅦ㠰〷攵愵㤵改㠵㙡㝥戶收㔴攱戰㡥搹㥥㍤㤲㠷愳攳㉡摢慡㑣㍡搹扡㘷㔵昶㤶昰㤳慣ㅣ㌲愷㡤敤㘵㘱㥦扤㔴㘵ㄲ㑥㤲ㄸ搰㠹挲㝣慣攲晢㌷㘳挶捤㙢㍡㐲ㄳ戰㐷昳ㄶ㌰ㄸ搸㘴㠵ㄶ挶捣㝢散扡慦㌲㘵挳㤱昲㌴㠸㠶愴㤵㡦戱㘵㑡捡ㅡ慤ㄳ㐱づ㍤愴〵つ昵搲㉦〵㝥㑦攲㑦攳攸挴㐱摢ㅢ挰昶慤㜳挴㉢㤵摤攱㐰戸挳㘳づ㕣㘴㈳㉥㍢㠵㙥㔹㔸㔹搶戲慡㙡摦攱昴愴づ收㘷晣㙥挱捡㥥㥡㔳㍦㑤㙦敡㐲昵挳扥㈲㝡ㅢ挰㔳晦晥摣捥敢㍥昱昹㜷㠳摦戳搸㍢㤲慣敤愸㙣㌸㌷㑤㘷换摡挱㠶㈴攰㉦㤳扥つ㈰愱㐹慤㔹搹㔹ㄷ愳㙦搶搵攸㉥攱〶搲㌹㑡㔶㌰晦挳㌵㈳㝥㙤㕣㌲搸㕢愹捡㌱愷㜶㙡挶㜱㑥㜱㌹っ㐸捥㥤㌵挶愳戳搸ㅦ昸挶挴㤵㔲㍤㍤㉤㥥㘰挸慢愴㥢㘹摤〵㤰ㅡ㈹㤷㌳㡤ㅥ㕤㙢㈷㡡㝡㜰戸㔸㜷〳㔹㍦㕥㍡㠱㝢㡦㥢搹扡㜵㜸㕢㘶㉢摣㥦昹戲㍢慦㕥挶晣攸搱㍤㜹敥挶户晥㈵㜵㜶晦㙦扦㜴攵㙢晦㜵㙦昴て搴㥦〴ㄵㅤ㝥㈳摤㐵㝡㐱㝡ㄷ挱㝤〴㈳〴戴㌳㍡ぢ愰㕥㐲㔳摡㉣㕡ㄷ戲戵㘸㜹㜶㤳㘶㥣㘰て〰㉣㡦愶攵㠱攱㤹㘰㤹ㄸㅥ愵戸挳㘸㜱昴㍥㠲㐹〰㐵㑦㡡扢㌳愲昷〳㉣愹攲〳愸㙣愸㜸搱㝦敤搰攲ㄴ挸ㄲ㥡挴㥤ㅡ㤶㍡㐵㙦㤷㕡搶㘴㕦㔳㡥㥡㌲㔴捦〶㐲改㤰搶㌳㐱㐵㠷㘳㑣㝦㔸愴昵㈰㍢昹㈰挱㐳〴てㄳㅣ〷㔰扦ㄳ㐸慢㡡捣慦攰㔹㤴㔶㡥㌴㡦㄰搸〰㈱㘹攵㔹ㄶ㐸㡢扥戶㐸换戰戰〸愰慥〰昰愵㜵〲搸㤲搲㥡㐵㘵挳慦昶ㅤ昴づ㐹㥤〴㐹㐲㤳戰㔳㔲㔲愷攸捥㜷㤳搴㘳㑢㐹敡㘳㐱㐵㠷攷㑦㠷㕦㈴攵㜲㌸ㅥ㘱扡㑥㌰㐷㜰〶㐰晤㘲㈰愹㡦㈲昳㌹㍣㡢㤲㕡㈰捤㠷〸㝥ㄶ㈰㈴愹㐷㔹ㄶ㐸㡡㤷〹㤱搴㔹ㄶ㥥〳㔰ㄹ〰㕦㔲ㅦ〶戶愴愴㍥㠲捡㠶愴晣ㅢ㐸㠷愴挸㔳㐲㤳戰㔳㔲㔲愷摥㡦扡㙥㤲慡㉦㈵㈹㉦愸㘸扦摡挴㌶愱愷㜶㡢㉤搷搰愶搳ㄷ㜲㈷㌹㍤慢㜸愴㕡昲摣晥攲㐸摤㜳挶㑢摥㤸敢㈵㡢〰㐰愵挹ㄵ㜲摡㠷ㅡつㄵ㡦㤶捣ㄹ㥥晥㔷㜷㔶攱㠶㥥慤扢㥥㈳㠷搱㔵㥤昵㘳捥〱挷ㅢ㉢戹愷换昶挲愶㉥搵㝥捤戱㔹㔳㠵挳㕥㠳摦㝥㍥㈲攷昴㘹㔳攸挲攳戴㔳慦攵捤挴搸挵攰昲㉢晦㔴㡤挰㑣攳㑣㔵搷㉤敤攲㠶攴㑥户㉦ち搳慥㔶改㌱㡡摢愶㍦㠶㕥㈲ㄸㄳ敢ㅥ㈹ㄲ愳ぢ戹晣昲〸㕤㈰戸攳ㄲ㐵愸搴㉦㑢〵㌷搴㠹慡㕢㉡㤸㐴㤰摢㕦慡づ〴攸挱扡搷㔲㘳捦慦つ㙡㜰昶ㅣ慣㐲敤㜹扢㔶戸ㄸ㌴㐲愹攰晣ㄳ㜵㈸ぢ㝦慢ㄳ戲摦㑤㈴昲㑥㈳愸昹捥㔹ㄱ㜴㈴㐶㉦扤慢ㅢ搰摣㠶㐰㐲㜷㉦㙥晥ㄴ㐵摤㉣㡥㌳户摦搸㔵搱挰戴㔷ㄸ㌳㜳〳㐲㘱戰戰ㄱ㄰㉢㥢戵慤㔹昱て㜵㜱㘴挶㜵捡㜵捦っ㌴㌱搹攰扡㜸挸㤴㙤摥愳㤳㑤㙣㉡敦㈱搲搰散㡦㜷攴㡢㐷㍢㤰㐸㙦愰㈱㈵㍡戲㤶㔹戸慤㤳攰摥㔹愵㐶㔵㈴㔲㤴昴昶㉥昵挴攳㑣捦敥㡡㌴㤰㘰ㄳ昱昶戵昲㡢㌲㜷搱摡㐶晣挶户㙣㘲戴㤲㡤㌲摥㔱㔳㐵戱㜷〸㐴㌱ㄶ㍡挸㙤㔳㐶㠰摡㉢攵敤㜲㜹㘱愰㌸㔱捤㤷敢〵㌳㘹捦㤸㜲挳㔶㍢戵捡㐵愲㉦〹攵晢扡㕡㐶㉥㐱昴㘰〲昱晣挶戵㝣搵收㉤愲ㅦ㠳㔸挵㐳㐴ㅦ扥㙤扢〱㈵㍦㜶㐴㠲晥昱㥡挵㜸㥡㠴㤷㘱搲㍡㡡㘸换㜸㐹㙢〶㌵㘴户㠵挸㈶㥤㐹〷〱愷㐲愸㘸㙦挹㉦扡㘸昶㤴愸挸戲慣搵ㅥ㉡㤰ㄵ搲㍢挱㝤〸挶捥捦敦愲㕢挵搳攵㈶攴摢慦㜷㈱攷㐳捥㝢㌱㠰㘹㄰づ搲㝡昹捥挲攱㤲㔷㌶晤㐵愹ㄷ㍣捥敤㐰㘹昶ㄵて捦攲㘲㌴㤶㉡敥愹㤵ち攵㔲搵搰昱㐰〰㤴㈱晤㐹㜳〲愱扡㈹挷㉤昱挵㔱慡㜸戸㘶㔷摤搳扣ㄱ攷ㄷ搶戴攴㐴㔹戱攲㘸愹㡡捤攳㡦㐹㝣戰㌸㍤敢㥣挱扢愷㝡愵扡挷㍥敤㕥ㄴ㡡㠲〵ち㤲扦愳愲㉡ㅡ㔵昱㘸㝣戵㘷㤴㑥㐹㜷攸㤶ㄷ昴㈸㐱愰慥㈱㘰换散㔷㙡㉡〸㤶㜲扦㤲慦㤶㤷㌷㕤挳㌵捤㤷㜷戴挱晡㔷搹收攳〰㝢昷ㅣ㤹㔸っ戱晦〴慦摣㘲㥢搱摢㌲〷㠱㉣㡣㘶㌴㡦㜷戵〱㝦戱戰㡣㙢㐷㡢捥㤹㙢㕦㠰㠹愲搰㜰㉤攲散㈴㌹搱㜱㠴㕢㤲搸晡㌰扣〸㔲挱攲づ昸ㄹ㍡㜱ㄵ扢散〶㜵㔹愷㔲戱戹戸戸㌰愷㘱戵㑤㕣㍣㙡搸ㄲ㕤〴㤰ㄵㄸㄴ搹昳㈸戲攷愵〸㠷㌱㈳昴㠲戳㉦攷㠴㕤㉢㜹戳㤵㔲㍥捥っ愳攸ㄷ挵慡㠴ㄷ搹ぢ㘱㌶㤲㉣㑤戸愷敤㈱㌱㍦㡡〳㘵て攳挶㐰搱㔱昹㔸扢㔱㌹挱搵㉡挳㥦昰㕦挵搴敢㕦㐳㙦㌱挶づ搱愱捦㑡挸昵㐲㠹㤸㈱㌵㑣〲㍣晡搷〳㠴㤹㕥㐶〷㤷つ㑣㌱㠶㤸㤸㜴散挲㌸㕥戴㌸戵扥攰〵㜱ㅣ慡愵㔱愹愵ㄹ㡡捣㈲㠴㡦㔷〳㜳昰㠰㙢㜱ㄶ㑣㈳捣搷换㈰愶攵敢㤰㙥㘵㈴ㄶ敢㡦㜷ㅢ㙢愲搱搷愶㈰㐴ㄳ㝥敦㍤搱搱晦㕢昷摦〱摢捡㘹挹攵昷㌷㠰敡摦〴㔰っ㜲㜲㍥㙤〴㡦㤳攰〹㠰ㄸ愳㕤敤扢㘴挹挰㕤て㕢㔴ㄸ㔰㡣㔷㌸ㅤ㌸ㅢㄶ挲㡣〸㑣㐲㈴㔶㝦㥣㈶㐳晦ㄶ挰慢慦扣㜲て㝥㈲㡡㜱戰挶昸㡣㘰〵っ㍥〹㔴㝦㠲〴㘴㥢㔷㔱㔱㕢㐴㍦〵㌴㜴つ㔱昷㈱换慢㐸㈳㠵戴ㄸ攸㜰〴㔵㜴愲愹挸昳㌹㘴㡡攱㈵㍡㘵ㄱ晤㈹〲㕥㝤ㅡ㕥㠱㘲搴㠹㥥㠱㥦㤶㍣扢搴㙥㄰昰晣㡡攸戵㐲㡡㜱摢散愵㘲㜰㡡㌶㔳㍦つ愰昶〰搰ㄸ㌵ㄷ攷愷㠱㥦㝦㜱㌲㥡挵昵愸㍦ㄳ㈰捣愸㝤〰つ㠱〲㙤〸昴戳㐰昵㌳〰㙡ㄲ愰ぢ挱戳㈴㜸㡥〴晢〱愸㜵晤㍣㐰㔳㔱㔳挸㌴㥡㜱晦〶㡡㝡㠱㠴扦〷愰ㄸ㝡ち㈹敡昳挸㠶ㄵ挵愰搴昲㡡㘲挴㙡挵㡡㘲㘴换㔷搴ㄷ㠰戵㉡敡㌸㑡㔶愲愸ㅣ攸㝣㐵㙤〰㐶㙥㍢ㄴ昵〸㡡㐵㔱㕦㘴扤つ搰愲愸ㄷ㔱攰㉢㡡㈱㙥愶搰晡㐳㠹㙦㐵昲㈸㘷戵晥㔲㠰㌰愳っ㐰㐳愰㐰ㅢ〲晤㌲㔰晤㠷〰慡〸搰㠵攰㡦㐸昰ㄵㄲ㥣〰㄰㐵晤㌱㤰愶愲㑥㈲搳㘸ㄶ㔲搴㑢㈸搶㕦〵㔰㉥㐰㐸㔱㕦㐳㌶慣㈸挶挴㤶㔷㔴ㅤㄴ㉢㔶ㄴ〳㙢扥愲扥づ慣㔵㔱㡣户慤㐴㔱ぢ愰昳ㄵ㜵㌵㌰㜲摢愱㈸㠶攵㐴㔱㉦戳㥥昱戹ㄶ㐵晤㈹ち捥扦愳ㅥ㘵㕢㍣晡捦〲㐴ㄴ㜵ㄶ㤹㠶㐰㠱㌶ㄴ昵つ愰晡捦〱搴㌹㠰㉥〴摦㈴挱户㐸昰㘱〰㔱搴㕦〰㘹㉡敡愳挸㌴㥡㠵ㄴ昵ち㡡昵慢〰㌱㠶㕣㔶ㄶ攲改〳㘵㍡ㄴ㜷愳㝢攲㕥㔲扣扦㙥㤷昱戹换㐱㕣〲㍤ㄶ㕤っ攷㝦慦㝦ㄵ㙦晦扡愱昵㉢ㄸ㐴慦㘴ちてㅤ搷㕤㘴搰㑡ㅢ捣捤㈵攵敡慥敡㠹搸慤〸㠲戶㑢扡晢㈸㕣ㄱ㝤㜳㝣㝦㤶换㐵攲ㅣ戳〷㡦㝦㘹攱㐵㜲ㄹ㉦戸敤搶捡㥥搶㉥㥥摡昴捦㠶捡晣㔶慤摢㜱摦敡っ㝦ㅢ㑤ㄵ㍤㘲昶愱扦ㄳ㈰㕣㐳㌱晡㌵攷㜵愵㘴戵ㄵ改㔴㑤㝢ぢ㘵㌸戲㐴昹㙥挸挷㜸㜲㈳㈸㠷㌲戰攷搴㜰㈷敦㙤㝦㌱摣㙣㝢㉤挶敢㕦搷昶㈲㕥㥡戱收攳㘴改ㄶ〸㜷挹昶慤昲㘴ㅢ㈶敢㉦〱搶敤㉦攵㙢㡥敢ㄴ扤捣㌴慥㘳ㄹ㝥㥡〱㥢戸㘵㈴㜶㌳㝡散㍡㈶㈷搶㕢攵㌷㕤愲愲挴愹慡㜳愶㉡摣挴㕣㝥愱㈲昲敡敢攳㌰〹㍣㤲慥㠵ㄴ搳昴敦搲㜸昴㕦〳愴〶搳㜴㤰㤸搲㜴㤲㤸搲㡦晢扦㤱㌴扤㈲愶㐱晡㌱散挵㘲敥㐲愶㌴扤㥦ㅥ㍣搶摦〰㕣㤲ㅤ捤戵㝥扥㘶晤㉤㡡㤳㈸ㄶ㍦昱㄰㍥敥戰扥㡢㤲〱㤴㠴㙥㕡㘹扡㑦散㐵晦ㅤ㐱㤲愰ㅦ㐰㍤〵㐰搳㤲㔰搷㐱㡥㕣晡愴昲㡦慡㑦〱㤳㜸挸昷㠰愸愷〹昰攸㝦っ㄰捡㔷㝤ㅡ㠰换㑣㕤㠳愶㔴㉥昰㠸愶挶愸ㅣ㤵㐱〹ㄵ搴㉡攰捦愰㔲〴晣㍡㄰〸昸戳愴㐶㑡搳㈷㘱㑡㍦敢晦㐶搲捦〵挸攰昳㐰摥ㅢ〱扦㠰㥥㐵㌴ㄴ戰愶㌸㌵㈵㤸愶㈳㈳攵㙦戰㘸つ〱㕦㐴㉡㍡㌳扥挸㉥挷捣㕡㐵昶〵搴㠹挸晥㤵㤴㕦㈴挰愳摦っ㄰ㄱ搹㡢挸㠸挸搶愳㜹愷挸搶㜶ㄵ搹㤷搰㐸㐴昶㌶㄰㠸散换昸㘱㑡搳㍢㘰㑡搳ㄵ㘰㑡搳ㅤ㘰ㅡ愴㈷昰摥㠸㡣晥㐳㌷㤱搱愵㤰昲晦〰㈲摦攴改换㠰愹慦〱昸㈲敢敦㄰搹搷㔱㈷㈲晢㈱㈹㕦㈶挰愳㝦ㄴ㈰㈲㌲㥥搸㈲戲㜸㔷㤱㔹㕤㐵挶㜳㕢㐴昶摦㐰㈰㌲㥥搱㑣㘹㥥搳㑣改㙦晡扦㤱昴户〲㘴㤰㘷昲㝢㈳㌲㥥攴摤㐴挶挳㕤捡戹㜳攴敢㐳扤ㄱ㤸晡㌶〱㡢ㅡ㔷㔲㘶搲摦㈱㘰㘹て戲愹挱ㄸ㉤搴捥愵㕦晣㠴㉣挰㄰㑥㥣㤶㉦搰㜶攳㡢戲〵㕥㝡㝢㜰捤㡣㠹昵攸㡤摥戵扡扥㜸㍥挷搱ㄵ㥦搸晦晣摦扢敦晥〴晤㜰㥥㡢㠷㉡㝢扣ㅡ㡦㡥愱㕣搱㜸つ㌲㜷ㄷ挱㑥㠲扢〱搴㡦㌰㘴搷㑦ち㝥ㄸ㔴㜴㝣㔲㈰㈶㡤敤晢㌹ㅥㄲ㝦搲㌴㙤㈲摥㈴戲愹㐱昵㍡昲ㄴ戱晡㑦昴挳㜹〹㉢〳愸㔴㌴ち摤㔸㜹㝢㈹㔶㝥㄰㔴㜴扣慦ㄷ㔳㠱摥昴㍡昲㠰挴㥦㌴㑤㠶戰戲ㅥ㔹戰挲㝤㉦慣扣ㄹ㘶攵㌲戲挲捤搶㡤㤵㌷㤶㘲攵晢㐱㐵挷ぢ㜱搹㠲攸㑤㙦っ戳挲慤㈸慣㕣攵戳挲晤㈴慣扣ㅥ㘶㈵㐳㔶戸㠸扢戱昲扤愵㔸㜹㉤愸㘸㝦攳㥣收戲攷愰愹㜴㡣㙢晤愶愵ㄷ愶ㅦㅢ㕢晣㠴㤴攳挷㡡昴㘰晡㡢晥ㄷ㥣㕣㥥昲㘲戱㉣挷㝦ㄲ㘱戲ㅡ㍥攲㥣㐴摣ㄷ挱㌱㝣㙦ㅤㅣ愹㠸〷㌳㕣搱〸挴㘸挹戱戱㔵㍣㔸㐳㘴愶慦㌸攱㈲扡㕣㠸攳〳㈹てㅦ搵㔶㉦〶ㅦㅡづ㔹㉦户㌱㌶㌲㕦㍣㐶扢晡㐲搷愲扡㍤㜰ㄳち愱㉦捡愳昱ち㈵捡攸摡敡㍣㘸敢㝡攸㙢戰昱㡤㝥㐶㥣㉦㌷慡晥ㅥ㥡ㄶ㔷攰摦㙥摤挰㘵㠲ㄴ挵搷㠶愰戵㙥〴攰㔷㐳㑡收㠱户捡晡㈶㤴挸昵㔰〰〲㕦挸户㑦㡣㥥改㌸㕢戴㝤㠷搸摦捦搹ㅥ㜹晣㉢昷㐵戶ㅦㅦ㐹㜳㠳晢ぢ㐹㜱㔷㜳㌱㘹㜲ㄸ㔵㝦搵㤵愳㘱搴㔹户㤰戲㠵愳㉤㙣㜷㌳㍡昶㌹㔲㌴〲攴慡㌹づ㜷㙦㌰づ户㙣㘸㥣㔷扢㡥戳ㅤ㐴搶づ㔲戶㡣㜳ㅢ㑡挲攳㜰㠷户㡣挳慤ㄹ㡣挳晤ㄸㅡ攷ㅢ㕤挷戹ぢ㐴搶㑥㔲戶㡣㜳㌷㑡挲攳㜰晢㠶挷㠹㔱㌳㉢㕥㌲愰㕤敤晤攵㕥戴㔵搴㌷晢搰扢〲㠴ㄹ㐵㔵㤰つ㝤ㅦ㑢愹〱晣㐷昴㐸㠰㌰愳㈸㐶愱ㄹ㘵㈹愵挷㘲㥤つ㄰㘶ㄴ㐵㈰㌴㘳㉣攵捣㔹慣㜷〷〸㌳㑡搸㘰改㜸㔰捡㤵㤵㈶㍢ㄴ戶摥〳〴㔶㔸ㄸ㘱㝥㙦㤸㡡っ〹搵㠴㑦㈵慣㤰敡愷挲㔴㘴㐹愸昶昹㔴挲っ愹㈶挳㔴㘴㑡愸昶ぢ㔵㥡散㐸晥㠰攴ㄵㄹㄱ攳晢晢搰㌶㡦㈴愹㥣㈲ㄵ㜹㤲摣晤㍥㈹戹ㄱ搲捦㠵㐹愷㐹㐵挶㠴昴戰㑦㑡㤶㠴昴昹㌰改㔱㔲㤱㍢㈱㍤收㤳㤲㉦㈱㝤㈶㑣晡㈰㑡㘳㘴㜱㤹ㄷ㜵㡢㔶㠶愷扡慥昰挳〰摡㥢㐴㘵㜷戵敥㝦㠷㙡㔵昸敡慣㝡㐹㜰㍤ㅥ㙡搲慣㘹㤶㌴㘹〷㥡㐵搲㘶㠳ㅦ〴攷㌷扤㈴ㄹ㕡散㜴㝤㝢㡤搰挳戱愴㙦ㄹ戹㘶改㤳愵挱愰戸㌶㙡挵㠴㜱晦攳敡て㐲ㅡ㑣㑡㌷㌱挹㉡㉡㑢㤶攳㐳㐰ㄴ㤵㐵挱改㠷〱㠴㘰ㄱ昳改愹㌱愱㍦づ㐴㔱㘳㐲晦搳㑤晡㈶收搳㔳㙤㐲㥦㈳㍤搵㈶昴㡦㌴改㥢㤸㑦㑦摤〹扤つ㈴㐶㘶㔷㌰㔵㜶戶扡㠸㐵㐲挹扣搱㕥捦戰ㄷ㈴敥㌵挵昹㜳昰㠴㤲㜹愲㐸攷挳昵㥣愵㕦㉦昳㘲㝤㈱㕣捦㔹昹昵㥣〷㙢戴〹搵愷㌹ㄸㄷ㜲㉡㥤㘶扦〱捡㉥〲㤴搴㍥摡晦晦慢挲搱攳</t>
  </si>
  <si>
    <t>M4</t>
  </si>
  <si>
    <t>cb92d624-15df-4559-9f50-97b39dc74cf3</t>
  </si>
  <si>
    <t>㜸〱敤㕣摤㜳㈴搷㔵敦㍢㔲捦㑥㡦㌴慢搹て摢㔹挷戱ㄵ㍢㑥攲㘸㤱㜷搷摥㌸ㅢ㌰㕢㕡㘹戵扢ㄵ慤愵慣戴敢〴㍢㔱㕡㌳摤㔲摢搳㍤㜲㜷㡦㜶攵〰㜶㐲挸㠷〳てㄴ愴愸ㄸ慡㔲㤰愷㔴㐱㈰㔰㌱㌱〹㈱㝣㍦㤰㔴昱〰㙦㍣㠴ㄷ慡㈸㈸㙡ぢ晥㠰昰晢㥤摢㍤搳㌳愳㘹㘹挷㌶挸㤴摡㥥愳摢攷㥥㝢扢敦㍤攷㥥㜳敥㌹户搷㔰㠶㘱晣〴ㄷ晦昲ㅡ㘵攱扥攵敤㈸㜶晣改搹㘶愳攱搴㘲慦ㄹ㐴搳㌳㘱㘸㙦㉦㜸㔱㍣〲㠲攲慡㠷晡挸㕣㡤扣ㄷ㥤搲敡㤶ㄳ㐶㈰㌲つ愳㔴戲ち愸㘷㈷晣㔵搳ㅢ㡢慤挶㐷〱慥捤㕥㔸㕣㝢づ扤㉥挷捤搰㌹㌹㜹㐳户㝤昲㠹改挷愶捦㝤昰搴昴愹㤳㤳戳慤㐶摣ち㥤㈷〳愷ㄵ㠷㜶攳攴攴㔲㙢慤攱搵㍥攲㙣慦㌴㥦㜷㠲㈷㥤戵㔳㡦慤搹㡦㝦攸昴攳㘷捦扡攷捥㝤㘸ㅣて㌶ㄶ㘶㉦㉣㠵㡥ㅢ扤㈹㍤㥡㝣摤挷攷㥣㥡挷㜱㌹㑥攸〵敢搳戳ㄷ昰㝦收摤㜱昷挴昴昲㠶攳挴㝣戰ㄳ㍡㐱捤㠹㉣㌴ㅣ昳㘷愲愸攵㙦㜲攲㉣㝦ㅥ挳慣搹㔱㙣晡戳㑥愳㘱昹㘹慦㈵㝦ㄱ昳搶戰户挷晤㘵㈷㠸扣搸摢昲攲敤愲扦㠲㡥敡ㄵ晦㝡攴㕣戳㠳㜵攷㈹摢㜷㑣晦㔲换慢㡦敡换ㄸ㜹㕦摡㐵昶挵㘴昰搳㌳㤱㍦扢㘱㠷昲㐶ㄱ愷㈵㠷㜶㍥慣㜵搳㍥㌴戸㕦扥扡㍣㠱㝤㍥㍣㤸づ㌵㌷散戰㑤㌹㌵㤸㌲ㄹ㝣昷ㅢ㍣㍡㤸㍥㌳㐷摤㙤ㅥㄹ摣㐶愶戲㥢㕡㡤㈵戲㉤㌳㡡挱㔸㐵㠲㐳〴㈵〲㌲搰㉡ㄳ㡣ㄱ㡣〳愸搱晦挶ち挹㌶㘴㔵㘱搵㉥慣慥ㄵ㔶㙢㠵搵㝡㘱搵㈹慣扡㠵搵昵挲敡㐶㘱搵㉢慣㍥㔷㔸㝤ㅥ㌴改㔵㍡㜴愸㤰㕣摦㝦戵昶㡦晦昵攰敦㕥晡㡤㙦㕥㍣晥昷㐷慡晦㌶㝥ㄸ㐴ㅦ㑤㕥㙡㉥戴㙦㐲搴㍡㌲㝣㘶ㅡ㉢㘲㉦㙢〲㑢挲㍤敢㍥攱㥥㍥㕤㍦㝢捡㝥捣㌶㌹慣ㅣ收㜷〹㑡ㄵ戴攳敥搳㕥㔰㙦摥ㄴ摥摤㜷挱㡥㥣捥挴㑤㈵㜵ㄷ㥡慤愰ㅥ扤㜳攷捡攵搸㡥㥤㝢㝢敢㍡㥤昴㌵㕢挶戲㜲㈲㜹摥晤扤捤㙥搸㡤㤶㌳㜳换搳搵敦敡愹昶㤷挲收摡攰摡昹搰㜹愱㕤摢昷㐶㌳㔰㘸㕢搲㜷摦㈸㜵㤵㝥慦挹搹㡤㘶攴〴昲㝡㔳晥㤲㔷㝢摥〹㤷ㅤ慡㐳愷㉥㐳扤㡢㔵挹慡㥦㕡っ㌰㔰慣搶晡㠳㔹慣㝢昱㔶㡣挵散搴昱扥㥢㑥ㄸ㙦慦搸㙢つ攷敥㉥ㄲ晤㑣㔴㥣攸㐲捦㌷㙢慤㘸戶ㄹ挴㘱戳搱㕤㌳㔳摦戲愱㘹敡㔷㥢㜵㘷㜴搴㄰愵〰㘵㍢㌲愲㤴昱㠱挱㙢㐱ㄸ㤱㘱㌱ㄷ昲㍢扡挵㙥晡ㅡ㐶㠷㔱㌴ㅣ捡㘴攱㍤扢㜴挶昷ㄵㅤ㤳戳〲㌳㘳愲敤攰㐳摦扦㑢户㙤捥扤戵挴㠵挲戱㘴昴ㄷ户㥣㈰扥㙣〷昵㠶ㄳ收㕡㍥挵㌷戲㈶〰捣摢㔰〸〳㘷㡦㘶㑥摤㔲摢收㑤慦ㅥ㙦ㄴ㌷ㅣ㙦㝤㈳〶づ搶戱㔴攲搴昶㕤搶ㄱ愰慣愳〴挷〰捡㘵愳㜸㥣㐴挵㌲㉥挳愴㜶捡㔹换㕤㡡㥣敤扡搶昲戸㍢敦㌵㘲㐷㉢攵〹ㄷㅣ搱㔶㑤搸㔷愱㠸㠶㜶㑤ㅢ㡣攳敥㉣愴搴昶㠲㜸扢戳㙥晢㔶㠹ㄶ愲〳㕤戰敦㜴〱㔵㐱户㍥挸㔹㙢㄰㥡ㅥ㙤㤰㑦㥣ㄱ㈲㉥㠳ㅣ换㡥㥥扢㠵㡣昴㌹㍡〲昴㔹㈱㈴昵愹挱㍡㠲挲摥㉦愴㙣㌴㜰㍤ㅥ㘸戳㥤晣㜸慤捤敥挲挴㔹㜷ㄳ摣㐳昰づ㠲ㄳ〰敡㕦愱攱愸攵㔰敥扥慣㜷攲摥扡㡦攰㕤〰搰㑦ㄶ㜵㑥愲慡攸㐳敤挵㡦㈴㕤〵㝥戲㌸挵㕡ㄵ搱㌳㙥晢㤹ㄵ㕦ㄸ㥤㜸㥤晢挳搶㡥㡡㡤㝤敦㘰搹捣づ㠷ㄲ㤹㐳㥡ㅤ敢㉥愴搹㠹㈰改㤰㜶敢〱㌴戵㈶〹摥つ㔰戶ㅥ㈴㠴㜱愱挳扢㌷㡦㥥㉥攵摢挲㉤搲捥搰㤰〶㍥ㄱ㘴㙥〱㜲㤴㕣摦昶攵挰㠷愶㍢㌸攵扥敤㝤攸㤳㠳搷㜷挲昴ㅥ扢㜹㘰㜷ㄸ㉢扡㐳㉦晡㈱㉣㉦昵捦〳㙤捣挳愸戶摥㑢昰㍥㠰ㅥㅢ挳摤昷㥤㐶ち挴㉤昶㌳㥣㍢捡愸㡢㜸戹㉢摢㥢㡥㔸愰㜱㜷挵づ搷㥤ㄸㄱ㡣㉢㜳昰㠵㥢㘱攸㌴戰愹慤ぢ㠲晢㤷㝢扡㤱搱㝣搸昴㠹㍦昰㤱愳户㠵㘱ㄸㅤ㉤㡣ㄸ㍤㍥㜲㡥慦㤹㠹㌹㘵㈴㠷㌶昸戱挱㑡㈲搳愸㕢扣搸㉥㝦㝦㜹愰㐹㠶搰㈴㡦㘰㕡慤て〰㐰㑢愸㝦ㅡ愸㔱㑥㤲散愷㠴慣摢㘳㘵㠴㉦㘷㜷搲ㄳ㐳散搳㈳㘳㍡㘰㝢〱昱㠳愸攲㉦㝢㝥㕢㔹㡣昹㑢㑥㔸㐳㙣挱㙢㌸㘵ㅤ㤶愵慡㌹搰ㄵ㙦ㄳ㕤㌱㌲搲户㥦捥㠹慦㠹㥣昴㘸㠹摣搵㥥㕢㤹戳ㄷ敦〸ㄵ挳㤰㔴㉡㌹愱愱戶〶愲攴㤱昶㐰挵っ愱㘲ㅥ挵挴㔹愷〸㑥ㄳ㥣〱㌰㝦〴㑤戳搷㠹㘷㉡散搰ㄶ㐳摡慢慢㐶㠹㙣㤰㄰攱て〷㉡慢戳㝣捣〷〹㥥〰攸㜱㝦ㄸ㠰捣ㄱ㐴㘱㜹㐶㄰㈵㡤攱摥昰㥣㥢㤴㠱挳㉥ㄲ㑢戳慤㈸㙥晡捣㉣㔵摣戹收㔳捤㜸捥㡢㌶㤱㠹㍡收㈶㠵愷㌷㥣〰搲ㄵ挲昷改挱㌵㌷㌷㥤扡攵㉥㌷㕢㔰㙤㔷收昶挳挶ㅣ搳〱㕦㔲昶收〵㠵㙢戸晤㌱扡㔰㤸㘹㠹户㌲ㅡ扢愷攸㌷㌷㝤ㄳ㥤ㄹ㕤昱攲㠶㌳收敡㐵挷㜲挹挵㉣㈲㜳㔰㍦攴慥㙣㠴㡥㌳㔷㜱㉦㠵㕥扤攱〵づ㤹〱ㅦ㤳挹扡〵㘷ㅤ㔹㠲愵㈶㜳㠰捤愰攲慥㠴㜶㄰㙤摡㑣㈸㙥ㅦ敤扡㤳戴㠸改㕥昰㠲〸㡦ㄱ㉥戲㍣攱㉥㙦㌴㙦㈲㕢摢昲㠳㑢昶㘶戴㉦戸㐲愱搷㤷戰㐶ㄵ㔴愱愰㑡㠵搲戰晣攱㠶摣㌰戸昶㐶〹㠴㔷㠶挹㤸㜹㡥昵愶㕦㥦攴㘸攸愷昳㥤挶㤱㍤㙡㈳㐷㜲戵㌰㔷慡㜵㡥㙤㍥っ㜰昹搲昵㉢㥤捣摣ㅢ挸㔷㥢㡣昱攷㘸㜸ㄱ㡡㜶ㅡ㠴ㄱ扡挳㕡㔰㠸愳摣㘰晤㠱摦扣敢ㄵ扥戲㉢㌴㤴扤挳㥤攲㍣昲㐸攳敥㠲扤收㌴㤰㡤昶敤昸戰扥愱ㄳ敢摢㡤㈸愹㥢㙤晡扥㑤挱愲㔰㉥搷㙣捡敦㑣㉢㙥㕥昵〲换〵㄰改㑢㔰昶㉤愰散㕢㠲ㅡ㜷慦㌱㌱㈸㘵昶搵㕣户㐳㉦摥昰扤㕡㠹㌷㑣摥敤ぢ㠹挴ㄲ愷摥㑤慦㔴㘳㑣昶昸昲搷攱戰㐵搳㘰昶㌴戴㈸愷㡥捣㠷摣ㄶ㔴ㄱ晦愹㈱挳㑡㔰㉦ㄲ㈷戵㝥〶扤㤹㜲㉥〲ち㐷慥摢改改㡢摢㉦〱愳㔵㄰戹㥥㈳㈲㠸〹㘶㔴㍣〳摣㐵昷㝡攰挵攰ㅥ㌹㌶敦挵㜳ㄱ㔸づ㠰愲㙣㙥敦ㄵ慥㘶ㅡ㑤戵㙤挲〳晤㔵㕤㐶攲晥晥晡慣搵㜸捦づ搵摡㥥㘴捣挸㙥㐴㘲㔷㜶㜸挷晤㘴㘸㤴㤸敤搴搶愸扣愰㘹㘷摥愹㐳摥㠰㔹ㄲ㤹㌱慣㥦ㄵ㐱㐱㥡㌷戱㔰㡣搸攷㡢㐷㈶㕦㐳て愰㑣㉢愵㜱㤵㈴㈱㜸〵㠷㑥敡㑥㌹戹挳晡㍥㥣ㄴㄷ㕢㜱㔷㡤㝤敢㔸㔲㌳搳㘸㉣〶昰ㄱ㙡㜶㔸摦㈷㑢ㅡ㘳搳昶㐵㔶攷戰戶㕦㑦㙦㘶㈱㈶换㤰㐹㤱㥣㈸㌰㤶㈱ㄶ㔷㈶㥦㑡摦慣挲愹㙥愳㑢扣扢敡搸㠱㜰㘰㌹慥捦㌹㕢攲㠴㜵晣昸㘳搲愰扤㔷ㄴ㍤㙡戹㌳㙢ㄱっ㝡㑣㍤㥥㤴㘴㠱㕢敥㌵〶愵㜰㠴〱㙡㌷㈹㉤搵㘲㈴㜶摢ㅤ㜰㕦戰㝦戸㠳ㄹ搱㠹ㄳ晡㘶搴愰挵ㅣ挱敤ㅥ〴搷捥㤰ㅣ㠵㈲㜵攵晡捦昳敡搵慦昲晡挶㜹㈳㉤㈴㡢㠸挹慥ㅣ摦〱捣捤收㈵戹㡡㡥愵改㜲慤搹㐴㘹㡤愷㌸㍡ㄸㄵ㍡㝣㘱㡣㌳㍣捣㘴㑤㜰搹㌴㜰挲㉤昶㘰㑤ㅢ摢㠷摤㉢㐱慤搱慡㍢㘲㡡㔳㕤㉤ㄶ㜹㕦昰㑢づ晦改搵㤴㌳㉦挹愴㕣挱㐶㡡㐳㈶㤳㠶昷扡慤昳㘸㉥㑡づ㝤㘸搳挷昴㘳㑥㔰㑥搲㘱㝤愷ㄴ攸ㅤㅥ敤ㅣ㕦㤰愳㜳㔰㘹㝤㈸敡戲〵㥣挶㙢攷㤰㘵戵㘵挸ㄶ㥡ぢ㑤㝡散ㄹ搴㘵㑦愳昶〵㡦㌰㑥慤昰㡡㐵㌸㈳㐳慥づ㜶㘲摣㑥㜲扢户㕦㤲㕢攳㌶㔸㈱ㅣ㔰捣昰㜲て㘴㘰㔶戱㤰攸㙥ㄷ㍡㍥户㘲敥㤷㝥户㌵〳愰㤸〴愶㐳ぢ㑡敤攰捣愲扣扢㠳昳〰愸㜲昲愳搹㔴㉡㌳㤴挷㄰慥〷搳戰㥡戸㡤㕥㘹挲〸挵挷攵㔸㔸㝡㌲㜱捡挷〶愸ㄹ摥摤㠳㕣戲㘳ㅣ㝥〹㑥昴愰㘷敡㜵扡扢㠸捥敤ぢ慥攲攰㠶㜶㐷㡦昷ㅣ挹㤲㌱搱扦㝢愸愷㈲㌹㉡㜸㘶㙥晡戲ㅤ搷㌶㤶攳㙤㝤㙣㙢㔸㤱㌰扦㠷㘸挴㡥㑦愷捦㍣ㅡ昰ㄸ敡ㄶ攷扥晣㝣搰扣ㄹ挸㝢㤹ㄱ捦晣㐱㐲㜰㠰昲㄰㕦戲㙣晣〴晦挹㔵㌰捣敦愲挷扤扣㌶㍢攸㠴㐷搸㡦㕣㘵㙢ㅥ㝦㤹愲㥥挴摦ㅣ㔹㠱晦摥㍥㌷㐰㔹㌹摥㈳㉢愲っづ㠴㈵㔸㝦搳㠴㐵扤づ搶㔲㘰挰昰昴㠸㐸挱㔰摦挱つ㤹づㅥ㠰㜱搶ㄵ㐲戰敦摤昸㥢挳㍥㔱攸挹㐱てㅥぢ昹晦挳愹㜴㔵敦戸慣晥ㄷㄶ戵㝡つ捣㄰㌶㠱㈷敤㜵愹扥㥤㘱㤳㉡㕢ぢ㥡㑤㡡〷㐲㘴㉤㕦㑤ち扣㌱㤹愸扤愳㤴㌸挷㜵戰ㄹ㝤换㡦晥晥ㅦ㙥㐶ㄷ挱㘱㕥攲慦㈱改昶㌰捡㙤㜷愱搰攷㉥㌰㡤㉦敥挲ㄲ摢㌰㥦慦摤㠵㈴ㅥ㜲つ㠸摤摤〵㘶昹㜲㥣挲㑣搲㌵ㄳ攲攰㙥散㙥㥦戱戲换㌸㠲敢㐴挸散挳㠰㐵戳㠸㑥摤搳㡦㕥戲㐳摢㍦㈱昸㑢愱〳挳ㄶ慥攰㑣户㌴㘱㡢㝢㜷慣㤱㐶㍢挴㉤搲㜸晢㐱㙣㘵㙦㈷搹挱㈹㝤改㐰扥㉡愹攲ㅢ㠸㥡㈸敥㈱㡣㑦ㅦ晦收愵㝦㜹昱㜳攷㜹㙥㉤㤱㔵㤳㠹攲㘱㤲昷昴㉢㤰摥捤ㅣㄹ戹㡢㥦攸㕣挵愷㑡摥㘶挳戹㘰㠷攲ㄱ㐵㤶㥦ㄶ戵攰㘵〴㔳ぢ摦㝥㜰㌷㜱〲㐲扢㥢搳㍤愱㑦昹挴㐹挲㠵搳㤹ㄷ㤷昸㕥㥡㐰㔴〳㡤搹㤰㥥愷昹晢㌰㐷㜷昸㈲摤ㅥ㈳㜷愰扣㤴晡扤搴摥㘹㠴㘱㥣㠵㐵搳摢㑡挵〳〰愹㤶㐲㈶㠲ㄲ㤲摤搴昰㘸㠰㘸愹敢㈸㤸㡦〲攴攴搸㝡㤳扤㡣つㅣ㈸〱愷㝤晣㙦挸捦㔹㌰㡢攰㘲ㅡ㤷ㅦ㜶㜷换㔰㐰㙡㥡㤸戴ㄵ㥦收〶ち戲㤱㈱攲㜴㡡㝤ㅡ㠵昴㌲捦愰戴攷搰ㄴㅦ㔲昱㜵ち㑥㉦㙣搳㘷摣慤散㕦っ㕡㌸〳〲㍢㔳ㄴ㠳ㄱㅣ㈵ㅡ㥢㔳挹搶㘹搲戲㐶ㄱ㑥攸㘲扢搱㔸㔲〵㥢ㄵ㥣挰づㄵ㘹㐰㝥㌳挴晡愹㑥搷㜷昵搶搰挶〵㠷㌰㐰晥攰㝦摤㥦戳戰昱㔴慥ㄸ㘸搸㍤㔱㤵昴㐱昱㡦愱〹〷㙤㈸慢㔳㤴㝢挵㙣㜵扡戲㐶晡敤㍦昳搸戲戲㍥捥搶㑣㘸㜷搹晦㘷㠰搸搵晥慢㜳㙣㡢㥦昵㙣㔲㄰攷㤴戹㤴㕤搳㌷㥣ㄱ㐴戹㤱挸㤱㑤戲㈵㐵㈶扦㜵㘹ㄹ㥦戰敡㙡搱攰㠸㠱㡤昶ㅥ㤲㘸户愵㙦㍢㌶㔰〱㌲㑦㘴㝥ㅤ㉡㘸㘰晢㙥扤㤵敥㜴㡢㥦㐴挳攳㔷扤㕡搸㡣㥡㙥㍣戹㡣昴敦㈴扦㐲㜳攱昳捣愸摦改㔵㙡て㘱㈶挶㍦㠵㌶ぢ㡢㔰搸㑦㌹昱㥢㤳㤵㘴㡥㘱㙦㌹つ㝥㡦㔴捤㈴㥡㘸ㅢ愲㈳敥㐷㕢㜶〳㥦戰㉥㈲敡ㄹㄳ戵㉦㑣㥤㡥㍤昷㥥搴攰挴攱慣搶㐷㄰ㄹ㜲ㅡ搳㐸㤳挹㄰㥥昹〴㘷戵㜷づ扡㘹㤳戱㐵愴ㅣ㉥晡㔶㌶扦〶㡥敥敤㈹摤〲挳㘷昲换㘴ㅤ㈷㍤㡦搲摥挳戴散改ㄸ㈴㍣昹愰㥢攱戰愹〶㠲㘸㝢挸㠰慦愱愹㥡㈱挰捦慡㈵〵摥㈸挶晡戸〸搵㙦㘳㐸ㄴ㝤㤴㡤愲〳㌰㔸㥥㕦〵㤹㡥ㅤ㤰ㄸㄷ攵㔹㌱搶㈳晤慦愳㐰㡦㑤扣㌶㠶㄰〴扢㤱挵㜲挷㉡㔸㉦㠳慤㜲摢捡〳ㄹ搶㜳〰㤵〹挵㙤ち㘵扡慣扥㠲㈷㝥つ扦昶摣㈹搹㡡㤰戶〱㤰㕥㡡㕢ㄱㄹ捤慦㠳戸㍤㥡〰搸挱愳昹㌵㤰昶㡦㠶㑥㠴扣攱㘶摡㌹晥㔶㔳㈳㘴扤㠰㍢㉢㈴㠸〸㘲㔶愶戶㘸㠲敡㤵㍡慢愸搳ㄵ慦㤳捦戸晥㈱昹晢攳昳㍦晡㈱慦晦㌸慦㐴愱愲捡㙡〹㠵〶㡡ち㔵㐶昱㑡㜶ㄴ㌷㠱ㅤ㍣㡡㉦敥㌴㡡敡戳㘸㈳㌳扡㡤〲㘶㔴〴〱㐵敢㐵㠰昴慡㔲㈰㠴敡搳㈸㔴㈶慡㘴愰摣晦㍣ち搶㉦㄰晣㈲挱㑢〴㉦ㄳ㝣〶愰㔲慥㤲愷㐲昸㔹㈲㝦㠹攰㜳〴扦㑣昰㜹㠲㉦〰㠰㤰㙣ㄶ挲㉦ㄲ昹㈵㠲㔷〸扥㑣昰㉢〴扦ち㔰㈹㥢攴晣㑦て㌶㝤昴㙣搳㉦㜶㤱挵攸晡㌴昷㈲㍥戵摤㉥愰晤〸晥㥤〱㔳散昴㘸攱挳挳昵㤵晡捡㌴戳㘶㠸愹㝤〳晤㔰㡡㍡挱㔱昶㜸㉦㝥㈵㘵㔴㈹扡㥣㤵㑡戵扡搹㉥㥡ㄴ慤㥣て戰挴㜳攵㘱㔵㐶摡㡡㍡㘴㕥搴晥㑡挹㑦㘲攵晢㐲㙦㈷㔹㡥㠱挶戶㌸攴㌹っ昵㐲㉡敡㤷㉦㈷㤱㑡愳㤰㘴〶戱搴㜴〲㠴㑢㤳ㄳ愹㌶㔳攲㙦扤搶〹愰愱〲ㄷ搶愳㈶收ㄲㄶ攲㘶㑡㝣〶㕦捥〹つ㝡搶搷㡦㔳㘲㉥㜵㈱づ㔲攲㝦㍦㜳愲㑤㥣慥㙣摤㜳㤵换㕡㜳搸攴ち捣搹㤰挸ㄶ㉤昳㐱㍤㈳ㅦ愶㑢㈷㘷捣搵㘸捡愴攴晡ㅢ攲收㡣攳昴㑥㠸㑦摡ㄷ㜰ㄴつ㘷㜶㘰ぢ昵扦㙣㜱〵㐷搴收散搸挶ㄷ敢㕢㌸ㅤ㄰㕡㜲挷挶㐵㜷㌱〴攲㤰㝢㈵挲挶户扥慦愴〵㍥摢愸㥥敡㕤戲㈸㌹晥㝤㘷㍥搲慣㘶㠱㠷㝥㠶戳昱㤲〹ㅢ㔵㡤㤴挹挶换ㅤ昱戱扥〲收㈰㙣〶挸㐲㔹㘷捤㜸戰摣愸㔲戱㙡㡥㉢㙡㔳㜲扤昸㥢〰ㄳ改扦㈲㌲戹㈵㈱慣㠲摡㐸扢捥捡㡦昵㔵㌶㜸ㄵ㘰〴㔱㜵㈵㔳㠲㌳㈳搶㙦〱㤳㜹㡣愲㘶愶慥㔴㌵昴㐲〵㈵㤶㔱㔱㔷ぢ㝡㉤㐱ㅦ〱愲慣愸扤〵㙤㈷㘸㥥㍥㈹㉢敡㜳㐱㝦㉡㐱摦㈳攸㤷㔳昴㙡㠲㝥扦愰愹昳㠵晡㤳〹晡ㄱ㐱㝦㌶㐵㝦㈲㐱敢㌷愱㌱㄰敡㘷ㄳ戴㝥ㄳ㥡〷㐱㍦㤳愰昵㥢搰㘰〸晡攷ㄲ戴㝥ㄳ㥡㄰㐱㝦㍣㐱敢㌷愱㔱ㄱ昴挷ㄲ戴㝥ㄳ摡ㄶ㐱㍦㥤愰昵㥢搰摡〸晡㐶㠲搶㙦昲㑡㡡扥㥥愰昵㥢搰㈲〹昵㑡㠲搶㙦㐲ㅢ㈵攸攵〴慤摦㠴㔶㑢搰搷ㄲ戴扣㠹㐹昹搸戳愰㔲㡣㠶昳敢捡㡡搲挲㠷㔹㝦〰愰㈸㈴散捤晡挳愴挰ㅢ㈵㔵挴㝥㉢㠳慤㤲㠴㜲㙡晤ㄱ〰㙣㍥㉢攵晥㡦攵㕥ㄱ㉤㈳㕢㐸㐶㈶㤵摦〶搶㈴㐵捥攱摡捥㌲㉣㠱搰㤲㑤㌵ㄷ㘴晦挶晡㐸㜲㄰㘱慡㑤㜳戴㡤㘹敦愷て户㔱戲㐵扥搳㉤㌵晣㌰晣㙦ㄸてづ㜶〴戸㘱㑦㌵㐶㐹敤㤹㌰搹㔶扦挶摥㜱㈹慢㕤㤲㕢挵戹ㄲ摥晣〹ち㈶㉢昷搰昵昰挲㘰㝤〷㑦㔰㝣㤶㠸挰敢㐹㠱㠳㔷㔲㠵㠲昵愷〰改㔵㈵㠹㜰昵扢㈸㐰〴㔸挹晢㑡㔵ㄱ㐳㌶㕢摦㈳挰㑦㘵㑡扣㔵慣攰㤸慣㍦攳慤〰摥㝤ㅦ㠰换㡥扦㉡㙦攴〱㝦㡥㠲昵〳㠲扦〰愸㔴㑣㈲㜲㝣ㅣ㜱摥挸ㄶ㠶攵㡡扥ㅣ戶搹㙦戱ㅡ昵㔶〶㙢㡡㝦㠹㠱㡦㉣㉣㉦㔸㝦㠵㐲ㄹ㍦㜰愰㔳㤴㝢昵〳晣攱㐴ㄶ晦ㅡ㘰攴㍡㠸晦〶㠵㠴戸㔳〴づ晣攲挴ぢ昱摦愲㔰㕣㤹戹㜶改攲㡡昵㜷㈸㈷昴㥤㈲㜰㠶㥡攰挳㈸㐸摣挴挹㌵挱ㅥ扢㌱㙣搳㠵ㄹ晢ㅦ扤昸挷挹</t>
  </si>
  <si>
    <t>㜸〱捤㕣㘹㜴ㅣ搵㤵慥搷㔲户晡戵㤶㙥慦ㄳ㘳㘳㠴㡤㌷㘴㠴攵〵捣㘲㐰㡢㘵ぢ㘴换戶㙣㠳㠱㈰㕡敡㙡慢㜱㉦愶慢㘵㑢捣て挰㌰〳㑣㈶㌸㌰攴捣㐹搸㠶㜰㘶搸㈶㘱挲〰㠱〰㠷〹捣っ昱㌹㑣ㄲ㈶㈱ぢ㤰捣〰㈷㌹㈴㄰搶㈴っ㄰昰㝣摦慤慡敥敡㑤㔶ㄴ晢ㅣ㤷搵户敦扢昷慢㔷敦摤晢摥慤晢㕥㔵摢㔰㠶㘱ㅣ挴挱㙦ㅥ戵㘴收昴㡦㔹㌹㌳搵摡㤹㐹㈶捤愱㕣㈲㤳戶㕡摢戳搹攸㔸㙦挲捡搵〰㄰ㄸ㐸㐰㙦昹〷慣挴ㄵ㘶㜰㘰㡦㤹戵〰昲ㅢ㐶㌰愸㝤搴㍢㥦㠸㕢搰㍣㑢搷㤲〰㘵㘸〲㜴ㅤ㐹㄰愴㐱㠳㙣改散攸ㅢ扣っ㤷敢捦㘵戲收搲收敤㜶愵㙢㑥㙤㕤搱㝡摡㈹换㕡㤷㉤㙤敥ㅣ㐹收㐶戲收㥡戴㌹㤲换㐶㤳㑢㥢㌷㡤っ㈶ㄳ㐳攷㤹㘳㕢㌳扢捣昴ㅡ㜳㜰搹㡡挱攸捡搵㙤㉢㔷慤㡡㥦㜶摡敡㠶㄰敡敤敤散搸㤴㌵攳搶攱愹戱㥥㌵昶㜵㜶戴㙥㌴㜳㠷愷挶〶搴戸愱戳愳㉢㤳㡡㈶搲㠷愵㑡㍦㡤扤愲换ㅣ㑡搰㉢愶㤹㑤愴㜷戶愲挹㐵〶㐶改搴搶㙥㔸㝡㈸㙡攵㍡捤㘴㜲㡢ㄹ愷㐳ㅡ㔲戴㤶㤹㌵搳㐳愶搵㤴㕡㍢㍡㘴㈶ㅤ戵ㄵ㑣㙤㡦㘶㌷㐶㔳㘶㉤㤹㜰捡昶㔷㑦捣㑣攷ㄲ戹戱挶搴㌶换摣ㄲ㑤敦㌴〹昱愷搶㡤㈴㘲戵戵慡戶搶愸㔹㔴愹㌱攲㤵搶敥散㔰攷㜰㌴㥢㤳ㄲ晤搵㔶〹敢ㄹㄹ搲昰愲㘶㜱昴㌴㤷㥣㐵ㄷ昵㈷㔲攷㤹搹戴㤹攴㐵攸戸㤶ㄲ㤰搸挴㌶㝣摥㌸㙥㙦攸ㄶ㔵敦㑣〴㜶㠵㔷搱㡤㈴㑤㈰㠱㌰㐸搳㈶戴㍣ㄵ㙤摥搱㍣㤴戱㜲㤶㡥㔰㍢〵㐴搵扥㡤㌹攵㍤㥢㤷昷つ㐴㝤〳㠳扥㠱㈱摦㐰捣㌷㘰晡〶攲扥㠱㥤扥㠱㘱摦㐰挲㌷㜰㤹㙦㘰ㄷ㌰敥ㄱ慣慢昳㌹挷摡㔷㐷攷㉤晦晡㌷㌶㍣晣攱ㅢ㥦摤㜵㜰挱换㡡搳㐸收搳㌴㌰㝡㍡㐸㘰〶㐸㠳搳㥡ぢ㥡㌷㙥敡搱㌳愹晢ぢ㄰愵摥㐰㕢搸㥥ㅤ㤱ㅢ慦晦散〵戳攷㠶搹㉢搶攸㤹ぢ㑤挵愹㈸ㄵ捤㈲昸ㄸ㤰挰㙣㄰户㕢ㄷ㌸摤㥡㐳敤戱㈰㑡扤收㔴昵攸户ㅥ摢搱昷挰昲昶㕢扥昷散㜵搶㠲搷㑥㔲㥣搰㔲搵㜱〴㌷㠳〴㡥〷㤹㤱户㔰㘷㈶㥤换㈶〶㐷ㄸ㑤昴㍣㠲收㠳㈸昵㡡㔳攳ㅤ挷扣昸㌷摢㠷扢㝡ㅥ㜸扣攳晢㜷㍤昳攴戳㡡㠳㔱㙡㕣㐰昰㐲㤰挰㈲㄰户挶ぢ㥡㡢㙡㕣㑣搰ㄲ㄰愵㝥散搴昸摥㡤㔷摤昱扦ㄷ㕦搸㜷挳扥㔵て㕤戴攸挱扦㔷っ㌵㔲㘳ぢ挱㑢㐱〲㈷㠱戸㜶摢㈱㜶㙢愵敥㘴㄰愵㝥攰㔴昴捡㜷搷㥢㙤ㅦ㕦搰㜱昷㍢昷㑣㙦扦㘹敦搳つ㙤㔰㙦㜶㠶㐶㔷㌶扡ㄷ昳慢㌰㜱㤷户㈲㔶㑤㈴㕡㈱㔸挵㔷挵㑦㡤户戵挵㔶㉤㡢慥㠸晡㌹戸㈶㍡㔳攸昵㠶昸昹㠹㜴㉣戳㔷愶㑥㐳扣㍢㤱捣㤹㔹㈹㠴攳昸戲愷扦㤴ㅢ攳㙢㐷ㄱ㌱㠷散㔹㌶㍤摥㘹㘶㜳㠸㌶戹戱挲搴㥢搳ㄱ戵捣㐲戱挵愹扢㈳㌳㤲㡥㔹戳㉢㉢晢㜳搱㥣㜹㑣愹慥㔰㐹搹㘹晤㠸㐵愶㈵㑤㥡㕢㝡摡昶㘸㜲挴㙣ㅦ㑤搸敡㘳㑢搴㠸㑡㤹挱敡摡敥慣㜹㜹㕥㕢搶愲㜶摣挳昶㐸摤㘵扤戴㔵㜶扢㥡㍢㠷㌳㤶㤹㤶收戵愴㌶㈵㠶㜶㤹搹㝥㤳㜷㐰㌳㈶㕤㥤㐱㤵ㄳㅡ㕢晡搲攸㈸㠲㕤㙣㥥㔷㑡㐳㥢改㤸ㄹ㐳㝢㜷挳捡㘳㕢愳㠳㐹㜳㘶ㄱ挴扥㈶ㄴ戳㡡挴摤㤹愱ㄱ㑢〶㜵㈶㔹慣㘹㡦敤㠹㈲ㅣ挷㌶㘴㘲㘶慤ㅣ㠶㑤㤵㔱㔳愳㤴戱戸㔲㕣㘳摤ㄶ㈳㥦㘷㤰㌰扥㡥て昶っ㈲㠲㉢㐶捣㝣捤㘰㍣㠳㡣昸㈵攳戶挴㍢〸㠹㕥㌶㉥扡挲㈰攵㐹㥦㉢㥥㜸慤㕢攰ㅦ昸㈱㘹㜲㔶晡㑥愸㕥㘵㘱㕣ㅥ愲愵ㅥ慦㌰攱㈱㝡ㅣ愳㐹戵昹戱㜷㘴挱㍥摦㌴愷昷㙢昷攰愶扢㍥㥡㡥㈵捤散戸改㥡㘲㡢昴㜲㤲ㄵ㈴㉢㐹㔶㤱㥣〲攲㍦㠰ㄸ㔷搵愲扣搱愸㔱㌵收摦㥢㠸攵㠶〳挳㘶㘲攷㜰づ㌲愴㜹挱㈰捤晤〱戲挵㝤昸㉣㐴㥥户㥦㤹愳㕥㑤㜲ㅡ挹改㈰愱㤰ㄱ㌸〳摦㐶㈰愴捦攴搷ㅡち挵㘲捤㕢挷㜶㥢㈱攵攷捤昴㑦扦攵㌳慦搴㤲㘱㈰昹戳晣㈹㈴㌲㔶㑤㑤㈵㐳慣㡦㕡挳㌹捥挱㜱㤵㜲㜳㍦㡢㤵㥥つ搲㜰づ㐸敦㝡㌳㠹ㄹ㝣㜸昲㐶㍦㔳㠳㐳收㈸㔳〱㥡㤹敡ㅦ㑢てつ㘷㌳㘹愴搶㕤搱㕣戴㝤〸㠹㤸愵愲㠱㔴㙦愶㜳㈴ㄷ㐸慤㑦攰慢㈱戵挵摣㙤㐶㜳㥤㠸捦戹挶㔴㉦㤲㌸〹愰㍤戱㔱㝦捡捥扦扡㑣㙢㐸㌳㔱敢㐱㍣ㅡつ㠰㐳㠰㙤㐸㌱挲㤸愳㌹㔶㕤㤷摡ㄴ㐵愲㤷搳〰戵挸㔹㌶挷㌳ㅢ㐵收㥥ㅤ㜲㑡愸㈱㈲慣愷㤶㝡ㄱ搸㌵ㄹㅣ㌲戸㜵攲㐶㕢敢搰搲愹戳㉤㤷㐸㕡慤㡥㜱㕢扢㌲㐸攱㑤㔹㕣㥣㠳㌳〳〱㡣慣挰戸慥㉡㥤攱捣昴晡㠶〶敤㙡搱㤴㜵搹捣挸㙥愶㕢㠷慢ㅥ搶㘵攸㜶㤰㍢摦扢晦㡣〵户㍦㜸搰昹扥ㄲ㜳㐷㡥㐰〷㤴㙥搶攴㈴㠳㠱㑥㥥㐶㌵扦㜹攸㉥㤰㤰㈶㔶㔳㔹慥昳㌳㜷慣ㄸ㜲慢㈴愹㑣攰ㅡ㔲攸晤搶慣㈹㔹㜷㔰ち㤸㔹㡤愹昳㌳搹㕤㠳㤹捣㉥づ㠶㈶㈹㔹挳愶㤹㘳㉡㕢敦㘴敥攴㤵㔲㌵㌵㐵㤹慡㈷攷㘵ㄲㅣ㔸て搲搸㥥㑣㌶扢㌵㕡㠱ㅥ㠸㙡㜰㙢〹㥣ぢ㘶㐶㜷㘲㈷㔶㘵㔶㜳㕢㕢敢㡡收㌶㈴㍦愳㐹㙢㔴㍤㠲晥㌱敢㝣攸搲愵㡦扣晡换〳ㅢㅦ㍣改摢㤷晣摢㠱㌷㙥㔱て㍢㡡戲扣㤶改慣㈴搸ㅢ挰攸㡤㈴㝤㈴㥢㐸㌶㠳愸㙦攰㔴㐶慣攵ㄸ㘰㍦㠶㘰ㄶ搲㌹㍢敥昴ㄳ戳㤵㘴ㅢ〸攲㡥㘶摣㐱搸㌹㥦㕦ㄷ㠰昸㥢ㄹ愴㐳㑡㌱㜵㘲搴搱㍢㐸㉥〴㔱㑣㤶㌹㐳つ㝤ㄱ㐸㔵㌷㕦っ愵㥢㉤摡㔹㜶㤹ㅦ㉦〱㈴愴〹㉣昷戱攸ㄴ㜳㜲晡㔹搳慥㥡㤶搴戴愲扡搵㌱㑢㤹扤扥敡㈸捡搲㜷㘶敤㘲慦㥤慣㘴㤸㈴㐱㜲ㄹ〹ㄷㄳ敡ㄶ挷㕥散ㅦㄳ昸㠲扤㔲挴愴㐹㌲㈰ㅥ㝢㕤㑥㤹㠴㘹愵戸㈲㄰㑢㔹ㄴ㌲昲㉢慥〵㙣㑢㡤㠰慢㙡愹㍤㔰扡ㄳ挲㕤㐶㤴搹㙡ㄴ愰㤰㈶戴摣㔶愲㔳㙣㜳㈵㕢㕤㕤捤㔶㔷㌹㡡戲昵〹㤷㈵㘲慢慢㜹戹㝤㈴搷㤰㕣㑢昲㔷㈰敡ち挷㔶扦挷搸摡㠲㑦攱㥥㜶ㅤ㌱搷㤳摣〰攲戱搵ㄷ㔰っ晣㉤㐸搸㕤㐸㌷摢挹ㄶ㐶㔹㌳挴㘲扢㉦㠲搱㌷㠲愸㜹㈰戶敤昶㠳慢㙡扢㉦㐱改慥㜲㜶ㄴ慦㜲捡㑣㜸㌳戰㈱捤㌳捡㑤㈸㍡㌵ㅦ扡㑡㈶摣㔹捤㠴㜱㐷㔱戶㈰攳㍡㑣㑣㜸㉢㉦㜷ㅢ挹敤㈴㜷㤰摣〹愲㉥㜵㑣昸ㄴち㤴捥慤戱搳〳㐳摦㐵捣搷㐸敥〶昱㤸昰ㅦ㈹愳〹㘱㌲慥昱挴㘴昷㔰㜸㉦㠸㕡っ㘲㥢散㍥㜰㔵㑤㜶㍦㤴慥挹㑡ㄶ㠶㘵㈶晢㘷㘰㐳㥡㘷㤴㥢㑣㜴㙡〹㜴㤵㑣戶愱㥡挹㝡ㅤ㐵搹㡡戳〵㌵㠹挹ㅥ攱攵ㅥ㈵昹ㄶ挹㘳㈴㡦㠳愸㙥挷㘴㔷昹㘰戲愲㔱昷〴㌱㑦㤲搰㥣ㅥ㤳㍤㑤搹ㅡ捡㤴㕡㡡㉦㌱搹㜷㈸㝣〶㐴戵㠲搸㈶㝢ㄶ㕣㔵㤳晤㍢㤴㙥㉣戳㔷扥㘵㤶晡㑦㐰㐲㥡挰㜲㑢㠹㑥㜱㥤㕣挹㔲㉢慡㔹㙡戹愳㈸㕤㔲晢㤹愰㤶㘶ち戲㍤㤳㕦㙣㜸㤶㌱散㜱㈰扥㉤㥤挸㔹昵昱昶㤱㕣愶㍢㤱敢戲㜲つ㜱㄰戰㜲捡㌱㤲㘵㝡㑥㙡㠹㙦㑦㤸㝢㤹㜵ㅥ㔷慥挲捥㔵攷㠸㤵换㐸ㄲ㌴户㕣摦㤵搹㤸挹㜵㈵慣摤挹攸搸〹ㄵ搴戶收晣㘱㌳㡤㠵㘲ㄶ敢挵㐳㠱㌲扢㜷㥢戱ち㙤散捦㡣㘴㠷捣㥥慥愳㘱愹愹散㙣捥㐰㠲㠰㕣㑥㉤愸扥戴昲搸㍤〴摦昸㤰㔴愸㐹慥㔴㜸摢㌶昴て㐸㜱㑤㡣㝢ㅣ㠶㥦㑢㤷昱㠷㠷㘷攱捡㠴㉤ㄴ㠷㑢㙤㔹愳戳㌳搲㤳戶ㄲ㌱㌳攴㤴㌶㈴搲㑤づ摢㌷㤲㉢搲㐴㐷愷㌹ㅡ㘴㍤㝤㘹戸㝤㈸㥡㡤ㅤつㅥ愱㔵㤰㜹㠹㍢㔴〰晦㈶㘷㘴扢ㅡ挳㜸搷摤昶㝦昷㑡㌱戴攱㕦〹㔵挵〴㌴㍦つ挱㜸搶晣㘱攰ㅢ㘹敡扣㌸挸搲〶㌳㥡ㄶて昴攷㘲㕤收㥥㈶㐱㤸ㄸ搸搸㈸㑥㥡搳㡡㡢戲㉥搱昱昶㐱㉢㤳ㅣ挹㤹㑤㜹㑥㈶戸㡥㙦㌱㤳㔱敥摦㌴攴戹㑤㐳㌹散㜰攵敢攳摥捣搱攳ㅤ㔸愴搶昱㤰ㄲㅦ〵挶ㄹ戸挵㥤攰摣㤹愴㐷㜱敢㠸换昱昶搹敡慢㕦攱㜱摦搹㠶换㌸㤳㠸慢晥㠹㙦搰㜰ㄶ㑤㜳昷つ敤挸㈶㐱慢挱㤵㜱㙦愴㌱㉥昱づㅢ愰㝣㐶㄰收戴㐹攲挱㑤㉥㌱ㄴ㑤㈶挷㥡攲㍤改愱攴㐸捣散㡤づ㥡㐹㌷㔶㘷戰㘵㝥㜴昸㑢ㅥ㜶搹扥ㅡ挷㉥捥慥㔵て㥥㜸戹摢㐱㤳づ㙦㠶㝥〱㘶㤵戵〹敡戰㘳摢㈹㤰㑣㙡㈷㙣㙡㘱ㅦ㔷ㅥ扢㈰愴㤵㠹ㄸ换戸㌹㤰摦㑣㤳搹收㠱昵㘶㝡㌳搸攸㡣㜹㐴敢ㄳ戶攸愸㤹㔳攲愲㐰㈰㌰搹㥢ちっ㡣攳㕤㘷㈵㡥㘰㘷㤷捦㘶㕡挵扢换㙡㤴㑢户ㄵ㍣挹㠷摣敦㈵〰㌲慦ち㌳㝡搹挹挲搶㐴㉥㘹搶挷㐵㉦㝣㤰搳㠱搶慣㡢㙦ㅤ挶㤲扣慢㌱扥㉥㥢㠸㈵ㄳ㘹㤳㠹〷㌶摥昹愸慢搷摣㠹㉤攲㑤ㄹ㉢挱㠷㈱㡤昱慤搹㘸摡摡捤㥤㤸愱戱愹㐵㈵㜱㤶㍦摥㤱㐸㘳昲搸搷㈴ㅦ㡥昷て㘷昶攲改散㐸㉡扤㉥扡摢㍡㉡ㅣ㠵〸攴ㅣ昶㡣昲㈹㥦㑦〵㝤挱挹摥愳〲㍦㐴㜵敥ㅡ搲搹㔴㘱㑥㘰㌰㔵昴㤱㌸摥攳㙥攳㌸搳㤷㡥㜳昶散㌹㝤搹捣愲㘷㥣ㄵ㜷つ昳㑦扢ㄹ㤲昵㡦㜸捥㡢㈰敢搷㙤敢㈹㍣改昹㌳㥥㑣晢戹㍢㍡捥㝤㐱挶㐹㝥㔳㜹〶挰㑤昶搸愱㡣㐳㐹换㄰㘰愹㜴㍣㠶攲㠲攱搰挴慤㤴㜰戲摤搸昵㙢㐰㈴㐰ㅣ挶㕡ㄵ〱戸挹㉥㌰愷㑢㐵㤳㤶愳敢捣愴㔲㔱㡥㌵㡥搳㝥〴㜱㌳㈸〹㌶㐲㡢㡥㠳挸㠰㜴㐴搱㔱㠸愲愳㈲挲扤㤹て㡡㠴㘷㕤㤹㥤搱㙣㈲㌷㥣㑡っ〵㔹攰挳㥣愳㘲㤰㘲〰搵挲㤸敥㈱㈳ㄵ搹㙡改捥慣扤㤹〸㘷户㘲〱㐱搳搱昹ㄸ捡㍥戹愱慢㐹敥挲㘳昰㑡攴搷㍦㐱㙤㝥㉣昸戰㔱敡捣ㅡ㑦㈶〶㠹㐴㈵㜵㈶〱昸攸㥦㍡っぢ戵㘷㠱㡣扢㍦㕡〷㐰愸㌷ㄳ㡤㜵攳㜹㕦㈶㕢攷扣㐷ㄱ㠴㙢ㄹ㘳戲ㄱ敥㠸㜷攲㐹ㄲ㥥㔰敤㐱㐲㥣つ㔲搰㡦摤收㕡敥愵〷㙣ㅦ㌲换㌴晣晥晡㘰愵㙢昵戸㜵㥤攰散ㄵ㝡㕦ㄴ改㈹慢晦慤捤慢ㄱ㙡搹㉤收ㄴ晡㘷㈴㉦㠱㈸㑡搹㥦ㄲ挰换〴扣〲攲㙦〷㈹㥤㈵㔵昷㡦㙢㜸㐶㡡晢摡挱ㄴ扢㠳摣㈳㠰摤㙥散㡦挳㈴㠱晡攰㌹搰敢㥦㠳晣搷昳捦㜳昹㙣愸㉥㄰昷晡ㅣㄶ㑥〳㝦〱㔶晦て〱ㅢ㐰ㄸ㘹挴㙤㠶㝥ㄵ㉣㕣挲㔵㠹㝥つ㉣敥ㅤ㙡㈳扥戹㍡㜱て㡦㈷愱㈷愲て㉡收搵㜴收愱㜲㌴戵〹㌸收㘹㠶㝥㥤㠴慢㈱㌷㔱㔰㥢㔱㘰戲㘰ㅦ㔵㙦㘷慡ㅦ〰摥搲㡣挰㉦㐱摣㐵扥㙣㔸㑡㈳㑡〲愸摡ちㄴ㠳愸晥ㄵ㠸摡〶挲攸㠴收摡愳昵つ昰昶㘸昵㜱〴攲昰昴ㄱㄲ扢㤷摣㘷愵㕡晦摡㘱㔸㔰㍢㐰㕣ぢ㠳〵㔶㠶挰㙦挰敡㌷㐱搴㠵㈰ㄵ〰㙦ㄱ昰㕢〲㉥〲㘹㘷改㙤㤰扣攷㉥㐱挱㍤捤攳戹㜷〸㝣ㄷ㐴敤〴昱㜸敥㝤ㄴ搱㍣昱摣〷㘰改㤷㘱㝣㡦敦戹〴㄰ㄳ昶摣㘵〰摢㥥晢ㅤ戸㘲捦敤㠲㘴㈲㥥㑢〱㘷㝢敥て攰摣㥢㥦戳㠱捡づ㤴摥晣㔴ㅡ㌸昱摤㠷㘰㔴〶愴挸㜷ㅦ㐱㜰攸㐸㜳㌹捦挵㐷㝦散㌰攲㍢ぢ〵搷挶㘰㕤摦㝤〲㔶晦ㄱ㐴攵㐰㉡〰㍥㈵攰㌳〲㐶㐰挴㜷〷挱攴㝤㌷㡡㠲㝢㥡挷㜷㙣㠱㘶㍣㔴㔷〳攰昱㕤つ㘴㔰㡡敦㤸戱搳㜷晢㈰ㅡ摦㜷搷〰㌱㘱摦㕤ぢ戰敤㍢㍦㉥㔰散㍢㙥づ㑦挴㜷搷〱㘷晢慥づ㜵㐴昲㉦扥㘴㑤㍣慡ㅤ㌱搹㠵㌲敦㕤㡦㜳挴㝢㐱㈸搵つ㈸ㄵ㜹㉦〴改愱扤昷〵㥣〶愰愱敢㔹㠹㔳㔰㕦〴攳㕡ㄹ慣敢扤〶〰㜴㈳㠱㌷㔶〶㌴ㄱ㄰㈶㘰㍦〰敤昸攸〸㑡㜹敦摤散㌹捤攳扤㈹㍣㙤㉡㑦扢ㄵ〰㡦昷愶㐳㠶㔶㠹昷㘶㠰愷昷㙥㠳㘸㝣敦摤づ挴㠴扤㜷〷挰戶昷㘶戲ㄵ㐵㌱昳㑥攸㈶攲扤扢㠰ㄳ敦改㐵攰搸㘲摢㔹㌱ㄶ散〸昷㌵㜰攲慣㔹㔰慡扢㔱㉡㜲搶㙣㐸てㅤ㈶戹摦つ愰愱攷戰ㄲ愷愰敥〱㔳挱㔹挷〲愰攷ㄲ㜸㙦㘵挰㜱〴㌴ㄳ㜰ㅦ〰敤昸攸攳㔱捡㍢㡢晢搹㙥扤ㅥ㘷捤攳㘹昳㜹摡㈳〰㜸㥣戵〰㌲戴㡡捥挲㘱愸㐷㔱ㅣ摦㔱摣捥㥥戰愳ㅥ〳搸㜶搴㐲戶愰挸㔱㡦㐳㌷ㄱ㐷㍤〱㥣㍤捤ㄶ愳づ昷收㈶㍢搸㙣㝡搹ㄴ㝢ㄲ㜸昱摡ㄲ㈸搵㔳㈸ㄵ㜹慤〵搲㐳㑦戱愷㜱ㅡ㠰㜸㘹㡣㤵㌸〵昵ㅤ㌰慥㜵挱扡㔳散㈴〰㜴㉢㠱捦㔴〶㥣㑣挰㌲〲㥥〵愰ㅤㅦ摤㠶㔲摥㙢摣㕢㜷敢昵㠳㜷㙥㥡㝣攸愹㔷㠰昸戹㍢㍡戱摤搸㍡㈰㈳㥥㉤㜲㉥ㅤ慣㈹昱捤㈳搱㈴摥搸散挳㝥㑤㡥愲愳㈱㌷慦戵㜷捤㑡㕦㠰㉢㝥㤱ㄳㅢ捤搲㠵㡢㍥捦㍣愲搴〶挵㔸愷㙦ㄶ㤱㤳摢㔵ぢ昹㥦晦散攰挱㠹㕤〵㝥㌱敡昶昰ㄵ㡢㠱〱㈳挸㙢搶攰㈳搳挸捦㍤㥦㜱㔶愸㈵ㅢ㑣慣㘹㕡㈱愳收摡愹㈵挹ㄷ慦㉢愵攲挵ぢ搵㔵㌸㔷晤〸攷戳づ㝤ち㑢㘰㌸昳晤㕣㜳ㅣ㜲㤹㈳㌱㈲捥〵㑦㝦㙥㉣㠹㐵㈶㔹扥㐰㘰㜳捣慡戱㝦づㄹ㥡㤷挹攲㘶㕣㕢晡敥㔰晥摣㌶㕣慦㝥㝡挹扢㕡㜲ㅡ㌵㉦戲㐹〷㘰摣慡攷戳攱〵㝢昲ㅣㅥ㠱搵㤰㑦摦㤰ㄸ捡㘶慣㑣㍣搷摣㡦㥤㤳㘶扥扤ㄷ挷ㅥ㕡扢晦㌹搴㔸昱㥡散㔸㙤㥡慦㈵㡢㡢㐲扢搲㤹扤㘹㘹㡤摦攲㑢㡣扣㥡慥慢攳㘵戸攲㤷㘳㍥㡣ㄷ昹㈹㔸敥晡攸搳〱㘹っ㐷㝥㘶敢㡣挸㑢㉥昳戲换㜰挵挲㈳晣㜳㄰搶ㄲ㘰改㜰ㅥ㤱㕦愰㌶づ慢挰ㄹ㘸捤㤴捥㡥㠱攲㌷戰〳㘷㐲摣〰戱慣攱戶攰晤扦挰ㅡ㐸㥡㈰昱散㠲㐴戸戴㘱㉤晡㉣㈸攵㙤㘶㜹慦㔹扤ちㄹ㐳㑢㐸㍤つ㍢㜲攸攷㠷戰攲㜲〷㘸㐳㜷㠰㔲捣㡦㝡ㅤ攴〵㑡㍢㈱㔵戲㝣㘰愹㡢㈵㌰っ㕥㡡换〷づ㍥昵〴㉡愴换挱攳㍤㌱敡攱㌲昵㌸㈴㜴㕢戱搹戹㠸㄰戳慦〷づ㘶晦つ搱㌸㈲㙦摡摦㐶㠴㉢〴ㅥㄱ慥ㄲ㜸㠴戹㐰㌸㌲㘶攷戲㠲晤搵㌴扢愶㤱㌵敤ㅡ㜹搷㤵昷㔲㌴㥤㠸㘹㈰敡㝤㄰摢㤰摦㐴捦㡡つ昹〱〱㐴㙥〲昵㠱攱㐷晤づ㐴っ戹ㄹ㔲㈵戹㍣㌱㝣て㠱㘰づ㕦昵ㄱ㠸ㄸ昲敢愸戴摣㤰て㔴㌴攴挷㌸㐹っ戹ㅤ昵挰㤰㥦愰捣㈳挲っ㥥㐷㠴改㍡㡦挸㘷昶户ㄱ愶㠷㡥㡣㈱搹㤹㑡㠶㘴摡㉦昲ぢ挱挸㡢攸㝡ㄶㅡ愱㤸晡摢㠶扣扢捣㤰㕣ち攰捦搰㤷㌸っぢ㡡昹扢ㄸ㜲㠰㔲㐹慢㠹戹搴挱㠸㈱㤹㔶㡢㈱敦慣㘸挸摢㉢ㅡ㤲挹戵ㄸ㌲〶〶㠶㘴㈲捤㈳挲㘴㕡ㄸ㘶捥挲㌰㝢收ㄱ㘶攲㝣㘴っ挹㜴扢㤲㈱㤹㠱㡢㝣ㄸ㡣㙥㐶㈳昴㜱㈰㡡㔹戸㙤挸㉦㤷ㄹ㤲㔹㌹晥っ㥤〴攵挹晣㈸愶搲㘲挸ㄴ搵㤲昲ㄲ㤳㘶〹㑣〳㌱㑣㜹挵㤰㌷㔵㌴攴晥㡡㠶㘴攲㉢㠶捣㠲㠱㈱㤹攴昲㠸㌰搱ㄵ㠶㔹慤㌰捤づㄳ㘶㔲㝢㘴っ挹㔴戸㤲㈱㤹ㅤ㡢㝣てㄸ昹昵㠱㕥㠰㌶㈹㘶挸戶㈱慦㉢㌳㈴㤳㕡㌱搹ㄵ㘰㤴攴㥢㌸㐵晦㈵㑢㘰㘴散㌱摦ㄴ㤳㕤㕢搱㘴晢㉡㥡㡣㔹愷㤸散㑡㌰㌰ㄹ㌳㑣ㅥㄱ㘶㤹挲㌰愵ㄴ㠶㘹㈵㡦㌰㌳捡㈳㘳㌲收愱㤵㑣挶搴㔴攴搷㠰㤱㥦㔷攸ㄶ戴㐴㐹㔲〲㐶晦㌵攴㍣昸ㄵ㘱㜲㈲㝤扡づ㑣㘳搸捦晢敢ㄹ搵摦㌰昰摣扦㕡㤰㉦ㄵ扤㘲扦ㄶ扦㉣ㄹ㘳ㄸ慤挱〶愶㕦敥㝤戵扥搳㈷㔷ㄷ戳㑢㥡㡤ㅦ晦㈸扣昱㘷搴挳㝥ㄶ㔲ㄸ搶挸戹愸㙦㠰㕣昱搶㍢㠵愵昵㈴㍤㈴攷㠲㈸ぢ㤷慣昸搶㘴搶㔱㤴扥㌵ㄹ攱つ㔹っ戹ㅦ㡣晥ㄲ挹㑤㈰㡤㡤㑡㙥捡慣昹㘶㤴㜹搰㐶ㄱ摥㥣〵晦㜷㐴㠵ㄵ敦戰㌴扥㑡攲ち散戱㌴昲换㤴昰戶㔶愹㤱㍢慢㌵㌲敥㈸㑡㕦㔵㡣昰㘶挷昱慦㙦〵愳㙦〳㘹昴㈹戹搷㔱㜸㍢捡㍣昸ㄵ搹〲㉡敤扢㠳愸戰攲㡤㑢摡ㄷ昵戶敦ㅦ㈰㔵ㄷ㠲㔴㙡摦挵搵摡㜷㤱愳㈸㝤㍤㌰挲㝢㠸㕣昴㥦挰攰愲㜲昷㐰㙢昴㍤㈸昳㄰搳㕤敡愲敥戵㔱扣ㄵ㐸搳捥昷㌶敤㝥㐸ㄵ攳㙦愵愶㙤愹搶戴捤㡥愲昴戵扢〸愳戲㌴敤㕦挰攸㙦㤲㍣〴〲晦㑡㘴㐶摢昴扦愲捣㐳ㅡ挹〸㉤昸㠷㠹ち慢㉣扥愴㤱攷㜹ㅢ昹㈸愴㡡戱慤㔲㈳扢慢㌵㜲慤愳㈸㝢搱敤ち㔶㠷ㄶ攸㈷㐹㜱昰㉢挲挸㈷㑤㜹ちっ㥡挲昰㈵㑤改昰㌶攵㘹㐸ㄵ㘳㐶愵愶慣愹搶㤴㌳ㅤ㐵改㥢㘴ㄱ㐶ㄹ㕥戴㌱攲㘷㘸㌹戱㝡ㅣ戰ㅦ㜲ㄵ㝥㤲ㄴ挶㔹晥㌸㤷㍢昵㜱晢ㄷ㐱ㄲつ攴愵〶㔹㉢㌴攰㜹㔷ㄶ㍦ち敡挵昳㕣㍣攵挲敦ぢ㥤晣ㅢ捦㜹昹摣挱㝤愲愲愵挴㤳〳昱扥㉣ㅥ戱搴挵㝢㉣㍣㌵㡥〵昱挲㝤づ㍦搲㑡ㅦつぢ㙥慣摥㙡㌹㘲㄰㌷昹㐲㤱慦攲挲愹つ敡搲㈷㌰㥥㐷攳〵㝢戸慦㐶昸昸㤸㙣㜲换敤挰㝦挰㕦㠵㔷㘹㘵愵㘶昹搴改昰戴慣㄰摥㕣㍥㡢愹㈹づ㥦愱㥦〳㌶昰㕤㄰扥㠷慥愴ㅦ搸戶搲〷㈰㤱㡤㈵㈱㠶㥦挱戶戴㘳㕣挶㜶昳㡣㤲摦戵搴搷戳户摢扥昲敤㜳㡣㤵㥦㙦㔷㡣愷㌲㕡㔷㌹愳㤵攳㌳攸慢㔱㡣戱愲㔸改㈸ㄶ㔳㠱挷㌴㡣扢愲㔸攱㈸㤶㐰愱扦〷㘹㠴㈱搸ㅥ㤵㡡㜱㤷㈳㌳昰㝤㤰昲敥㉥慢搸摤ㄷ㜸挲㝦㠳ㄴ㜷昷㠷㤰㜸扡慢ㄸ戶搹攵㝣㈷ㄸ㙦愵㐹㉤㈵㙤㘵っㄶ挵㠹摥戶晥〴搲〸挳戱搳㔶挶㘰戶㔵戳慤㍥戵愸㘲摢㕥㈲㠰㙤㉢戸攱ㄵ㡡戸扦㘷扢㐱㌱㕣ㄷ戵㡢㜱㔶㉥㍦捦戹扣㘳摣挸㍤㔰㌸ㄷ㘷㤴昵㕣扣戹攲挵㕦〵愸攴攲慦㔳攴戹㌸〳㜲搱挵ㄹ㐹攵攲戳㡢㉦慥ㄸ㕤㐵㜱㡣愳㜰㍤晢㤰慢㤸攵㈸挴戳㙦㐰ㅡ㘱昰㜵ㅡ捣㠸敢㘹昰捣㡡つ㝥ㄳ愰㤲〶晦㤶㈲㑦㠳ㄹ㥣扤つ㡥㌰慡㍡搷㘰㈸攵㌵〲敦㠰㤴㡦㥥㐸挵㙢扥挷ㄳ摥〷㈹ㅥ㍤ㅦ㐰攲扤㉥㈳戱昷扡晥攷㈰㤸昰散〷㜶戲晢㔶扦挷戹敡〰〹㠷捣ㅦㅣ㠶㠵㌰㘷てㄷㅢ㜵㉦昸ㄴ㝥扦戰㕦㉤昴敤㔷㡤扥㜷㡤㌹㔰捣㔱㌵㠶攲搴㘰㐳昵㠷㈰㡡㌳〲㝦㠶晥㍦㠷㘱㈱捣㜱㍤㝥㉤ㅣ挴㔲换㐷㍣㡦攳ㄷ㝦㜸㈲收㌰㉣㈸㡥㌵挱㝣㐲㈹㠷ㄹ挵晡㡦づ挳㐲㤸㘳㈲㝦愵戹㌵晢㔴㡢㙦㥦㥡㡡昶㠶愱〸戳扤ㅣ〰㔲换愷㘰ㄴ㝤㡦㍦㍣㌱㜳ㄸㄶㄴㅤ㈶㤸㠳㤴搲㑦ㄴ㙢摥攱挹挸㐷㡣㐶㈹愷ㅤ㈵っ㘹ㄱㅡ㡦㐳㐵晢㔰挴㍤㔷㡣挲㜲㡤㠳㘲㡡ㅥ愱㜱〴挵㍢〰㔰搲㘹愲戸ㄷ㥥慦㡢㥤ㄷ㔴挰㐶㐹户㠹慡昳愲搸㝤㐱〵㙤㤴㜴㡢㈸晥㔷㄰慣㑢慥挸敥〹㉡㘴愳愴㘳㐴搵㝢敢㘲ㅦ〴搵㈰愸〸扢㈶攵㐶㈹攳㤵㈲㘷㠲扥晦愹㥤慣㡡㌲㑣ㄴ晢㈷㈵晥愷ㄳ攸ㄲ㝢㈶㜳昹ㅤ㉦㜴㉡㔱散愴㐰愷搹㔰㜶㑦愰㙦㜹愱㌳㠸㘲㑦〵㍡搳㠶戲㡦〲晤戵ㄷ晡㌹愲搸㕤㠱捥戲愱散愸㐰㝦攵㠵捥㈶㡡㝤ㄶ攸ㅣㅢ捡摥ち昴㜵㉦㜴㉥愴㝥㜶㝣㥣㜷搳ち㌷攰㈰㡤㤹攲扢戰㜲㉢㑥慤㑤㡦搸㍦昹ぢ愴昸戶㔸㝡㡡戳捤摣㤲挷㑣捤㑢昲搸愶扣㐸捥㤹㘵扦攸挱㥦㑦ㄲ搲㔲愸㜴㐶愹㐶昰㐸昱㤹攵ㅢ昳慡㈷㕤昹〶〲ㄶ㔴ㄳ〶〶敤摦戱ㅥ〷㙢昰㔰㍡捦㐹㔱㜱〸挸㠴㘹〶愳㘴〸㠰搱挷攷昱㜹捥挶㜳ㅣ〸㝥ㅥ昱㌲づ㠸㥦㥦挷攷㌹ㅢ捦挱㈰昸ㄳ㠸㤷挱㐰晣㠲㍣㍥捦搹㜸㡥〸挱㉦㈴㕥㐶〴昱㡢昲昸㍣㘷攳㌹㉣〴扦㤸㜸ㄹㄶ挴㉦挹攳昳㥣㡤攷搸㄰晣㠹㘰晣㌴挶〴㑣挹挹㌸戹㈷ぢ㈱㈵㜶挵昹扡挵㘹ㄲ扦ㄴ慤捡㡢㠷㤴搸㤱晡愵㡥㥥戳㕥搱㡡戶㕥散㐶晤㐹㡥㥥㕦㡡㔶戳昵㘲㈷敡㕢㈱㜲愳㠶愲㤵㙣扤搸㠵晡㤳ㅤ㍤ㅦ戱㈸㕡挵搶搳づ㍣㑤㉦〳挳㠳㕦ㄱ㌶㤶ㄳ慤㌱ㄲ㘱扢ㅣ㤶㑤㜰㔸㕥㑤㘶㘲ㅢㄸ㙣慤戰㜶㈹㉦户换慣捤㠶㉡㐱愰愸㔷㤰愰㔲攵攱㔸㔴㜲づ㤵㉢昳㠸〲㈷〸㥥捡昶敡㔵㈰㡡㑡㈹㥤挲㤲㠸㠰搲愷愲㐴敢㠹〵㐵㐵改㙡㡦㌴㐲㠸慣愷㑦〳愳㑦㈷㌹〳㈴ㄴ㈱㑡ㄴ㘷㔲戶㠶攴㉣㉡晣〴捥慦㍥㉤㘵搷㠴㜳㤳㘶挵㑦㡤昹愲㘰㘳捡㝥攵㔴㜴昸㤱㌵搵愱㐲〸㜰攲捡㔴㡡㕢㡡愰㈱㕢㐴ㅡ戶搹㝣㠰愹㜷㔴㡣㐸㝦㙡㜴㔱㜵攸ㄹ㍦㘸攱摣敡㕤攱ㄵ戸搹ㄲ㔴ㄳ㐳搹愱㈵㜰㌶っ㔴搳摢摦慢捦愱扤㜸ㄱ攵㘱愵慣㘸㘸ㅡ㌲搰㑥昰㌶㠰㍢ち攰〲㙢㠳改㄰〱㜷昲㡣慤敤㕢搶慤摤慡扢ち昸〲㙢攳改㌱㜱㈷㕢愲扢ぢ挰〲㙢〳改㔵〱戲ㄵ㝡㝤〱㔸㘰㙤㈰㍤㉦㐰戶㐰㥦㕢〰ㄶ㔸〱㠶搹㘵㑥㥥晣ㄳ慢㌰㍢㔳㉣㘱㜳㡢㈵㙣㔷戱㠴つ㈸㤶昰㑡㐵㤲晡晦〷挵㙣ㅣ㠳</t>
  </si>
  <si>
    <t>㜸〱捤㕣〹㤰ㅣ挵㤵慤散㤹慥改散戹㕡㈷ㄶ攲ㄸづ㠱㘰㘰搰挹慤㠵㌹㌴搲㠰愴ㄱㅡ〹㈴慥搹㥥改㙡㑤㑢㝤㠸慥ㅡ㘹㠶㠸つㅢっぢ搸㠱㔸ㄳ㐴㤸挳㠰〵挱㘲㘰㌱ㄱ㕥㑥ㅢ㠲㙢挳换㍡挰㙢搶攰㌵㠷扤㠰搷㕥っㄸ〴㤸摢愰㝤敦㔷㔵㑦昵㌵ㅡ㡦愵〸ㄵ㥡㕦㍦㌳㕦㘶晤晣㍦昳攷捦慣㙡っ㘵ㄸ挶㉥㕣扣昳慡㈵㜳㐰摦愸敤㔸㤹戶捥㕣㍡㙤つ㍡愹㕣搶㙥㙢捦攷攳愳㉢㔲戶㔳〳㠰搹㥦㐲戹ㅤ敥户㔳ㄷ㕢㤱晥慤㔶摥〶㈸㙣ㄸ㤱㠸づ戱摣晢㡢昹〹捤㕡扡㤶〴㈸㐳ㄳ愰敢㐸㈲㈰つㅡ㘴㑤㘷㐷敦挰㈶㍣慥捦挹攵慤㘳㕡捥㜶ㅢ㕤㜲㐲摢挲戶㤳㡥㥦搷㌶敦㤸㤶捥攱戴㌳㥣户㤶㘴慤㘱㈷ㅦ㑦ㅦ搳戲㝡㜸㈰㥤ㅡ㍣搳ㅡ㕤㥢摢㙣㘵㤷㔸〳昳ㄶづ挴ㄷ㥤㌸㝦搱攲挵挹㤳㑥㍡戱㈱㡡㜶㔷㜴㜶慣捥㕢㐹㝢捦戴㔸捦ㄶ㝢㍢㍢摡㔶㔹捥㥥㘹戱〱㉤慥散散攸捡㘵攲愹散ㅥ㘹㌲㑣㘵㉦散戲〶㔳戴㡡㘵攵㔳搹㡤㙤㄰戹㐸挱㐸㥤搰搶つ㑤て挶㙤愷搳㑡愷搷㔸㐹ㅡ愴㈱㐳㙤㔹㜹㉢㍢㘸搹㑤㤹愵㈳㠳㔶摡㉢戶㈳㤹戳攳昹㔵昱㡣㔵㑢愶㌹攳摡慢㈷㘱㘵㥤㤴㌳摡㤸㔹㘷㕢㙢攲搹㡤ㄶ㈱攱捣戲攱㔴愲戶㔶搵搶ㅡ㌵㐷㔶ㄲ㐶慣搲搶㥤ㅦ散ㅣ㡡攷ㅤ㐹搱㕥昳㉢㘱〳㈳㐳〴㉦ㄲ㡢愳愷愵愴ㄶ㑤搴㤷捡㥣㘹攵戳㔶㥡て愱攱㕡㑢㐰愲ㄳ㔷昱〵攵昸扤愱㔹㔴扤㌷ㄱ搸ㄵ㍥㐵㌷㤲㌴㠱㤸捤㈰㑤慢㈱㜹㈶摥戲扥㘵㌰㘷㍢戶㡥戱㜴ち㠸慡㝤ㄷ㜳㉡㔸㥢㡦て昵挷㐳晤〳愱晥挱㔰㝦㈲搴㙦㠵晡㤳愱晥㡤愱晥愱㔰㝦㉡搴扦㈹搴扦ㄹㄸ晦㡡搴搵㠵扣敢挱㠷ㅥ摥搰㝢捦㠲昶敢㝥晥昴ㄵ昶㥣㌷㡥㔵㥣㐶㌲㥦愶㠱搱搳㐱捣ㄹ㈰㌱㑦㥡つ㉤㜹㙢慢㤵ㅤ戶昴㑣㤶敦〷愲搴㥢㤰㠷㌲摤戲晦㡢摦㍡㝢愸慢攷㥥㐷㍡晥㜳挷㔳㡦㍥慤㌸ㅤ愵戱㔹〴敦て㘲捥〶㘹㈸㌴戶㙡㜵㡦㍥㠰㘵〷㠲㈸昵㠶搷搰慢捦㉣户收㝦扥扥攳昶昷敥㥣摥晥㥤㙤㡦㉢㑥㘹㘹攸㘰㠲㕢㐰捣㐳㐰㝣ㅤ㙤昰㜴㜴㈸㑢て〳㔱敡㔵慦愹愵慦㡦ㅣ扡攰摥ㅦ慥扣晦㤳㌷扦摡戱㙢捥㉢㡡攳㔰㥡㥡㐳昰ㄱ㈰收㤱㈰㝥〷搷ㄷ㍡㌸㤷攵㐷㠱㈸昵㉢慦戱昷户㝦攳㤶搷捥㍦户昷慡㑢ㄷ晦攸扣㈳敦晢慥愲㠳㤱挶㕡〹㍥〶挴㍣ㄶ挴敦攰晡ㄶ㜶戰㡤㘵挷㠱㈸昵ぢ慦愱つ戱敤㔷㝥昵扣搵㜳搵散㠵㑢昴捣㈳慣㠶昹㈸㍥换ㅢ㄰㕤昹昸㌶捣慡戱改扡愰つㅥ㙡㈲㍥ち㉥㉡戹㌸㜹㐲㜲晥晣挴攲㜹昱㠵昱㌰㠷搴㐴攷〷㙤摤㤰㍣㈷㤵㑤攴戶挹㠴㘹㐸㜶愷搲㡥㤵㤷㐴㜳ㄲ㌷㜷搲㑢扡㌱戹㜴〴㝥㜲搰㥤㕢搳㤳㥤㔶摥㠱㡦㜱㐶挷㈶摣〱ㅤ㜱摢ㅡ㑢戶㝡㙤㜷攴㠶戳〹㝢㜶攵挲㍥㈷敥㔸晢㤷㤶㡤㌵㔲㔶慤てㅥ挸戲㐵愴㠳㑡慢㥤ㅤ㑦て㕢敤㈳㈹户昸挰㤲㘲昸愲摣㐰昵搲敥扣㜵㔱愱戴㑣愲㜶慣㕣㕢愵敤戲㕥扡㐵慥㕣㉤㥤㐳㌹摢捡㡡㜸慤㤹搵愹挱捤㔶扥捦攲扡㘷㈵愴慢㌳㔸攴㌹挴搶摥㉣㍡ちㄷ㤷㌸㌴㤸㑢㐵㕢搹㠴㤵㠰扣㕢愰攵搱戵昱㠱戴㌵戳〸攲㍥ㄳ〵戳㡡戲扢㜳㠳挳㜶㘷㉥敢攴㜳改攲㤲昶挴搶㌸㥣㜰㘲㘵㉥㘱搵捡㘵戸㔴ㄹ㌵㌵㑡ㄹ㜳㉢㜹㌳戶㙤搳摦〵〶〹扤敡昸攰挰㈰㈲戸愲㥦㉣戴っ㈶㌰挸㠸㍦㙡㕣㐹㠲㠳㤰攸㜹攳愲㉢っ㔲㔶晡㕡昱挴㙢㕢〳晢挰づ㘹㡢戳㌲㜴㜸昵㈶挷挶攵㙥㈴つ㔸㠵㘱づ搱攳㈸㑤㥡㉤㡣扤扤ぢづ㠵愶㜹扤㕦ち扦敥㉣㡦㘷ㄳ㘹㉢㍦㙥㤰愶㈸㤱㕥㐰戲㤰㘴ㄱ挹㘲㤲攳㐱挲晦〱ㅦ㔷㔵愳㕣㕥搴㠸ㅡつ㙦㑢㈵㥣㈱㜳挸㑡㙤ㅣ㜲㤰㠷攰㉥ㄲ愱扡戹慣㜰㌱㌸〲搱摤㌵㡣ㄷ昵㠹㈴㈷㤱㥣っㄲ㡤ㅡ收㈹戸ㅢ㘶㔴㥦捡摢ㄲ㘶㡡挶㕡搶㡥㙥戱愲㉡捣㈵昴慦㕦攸ㄹ㑤㙡㠹㉢㄰昲搹攱っ挲ㄷ扢愶愶㤲㈲㤶挷敤㈱㠷㜳㜰摣㐲㔹搲晦㡥㡤㥥〶搲㜰㍡挸㡡攵㔶ㅡ㌳㜸捦㐴㡢㘱〶〴扢㡤㑣愶〲㌴㌳搳㌷㥡ㅤㅣ捡攷戲〸愸扢攲㑥扣㝤㄰攱㤷慤攲㘶㘶㐵慥㜳搸㌱㌳换㔳戸㌵㘴搶㔸㕢慣戸搳〹晦散㌴㘶㔶㈰㜴ㄳ〷摡㤳ㄸ〹㘷摣愸慢换戲〷㌵挳戳ㅥ昸愳ㄱㄳㅣㅣ㙣㐳㠶ㅥ挶ㅡ㜱搸㜴㕤㘶㜵ㅣ攱㥤愳〱㙡㤵㕡㉥挷㥡㡤㤲攷搷㡥㝡㈹戴㄰ㄳ㌶搰㑡扤㘴戸㉤ㄹㅣ㌲㔸㍡戱搰搶㝡戴㜴敡慣㜳㔲㘹扢捤㔳㙥㕢㔷づ㠱扢㈵㕢㡡搳㔱搳㌴㌱戲捣㜱㑤㔵㍡挳ㄹ摦昵づづ戸捤㐲㤴㘵昹摣昰ㄶ〶㔹㝢慡ㅤ戶㘵攸㜶㤰㕢摦扦晢㤴㌹㌷摦户换扢㝦ㅤ㜳㐷㉥戳〳㠵㝥㜸攳㠵㠰㘶㈷慢戱㤸㜷㕥扡ぢ㈴慡㠹搵㉣㉣㉦ぢ㌳㘲慣攸㜲慢㠴愶っ搹ㅡ㌲攸晤摡扣㈵戱㜶㐴ㄲ㤸㔹㡤㤹㜳㜲昹捤〳戹摣㘶づ㠶㈶㐹搹㐳㤶攵㌰㠰慤昷攲㜵昲㑡愹㥡㥡愲昸㌴㄰改㌲昴㌵㤷㠳㌴戶愷搳㉤㝥㡢戶搹㠳慣ㅡ㉣㉤收ㄹ㘰㘶㜴愷㌶㘲㉦㘶户捣㥦摦戶戰㘵㍥㠲㥦㤱戴㍤愲ㅥ㐰晦ㄸ㘷ㅥ㝢晣㍢㌷㙥扦㙦㜶昷昵㜷っ㌴㍣㝥搰摣ㅢ搴晤㕥㐱㔹㌴换㈰㔶挲敡㤵㘰昴㉡㤲㕥㤲搵㈴㘷㠱愸ㅦ愲㉡㍤搶㐷ㄸ㘰㙢昰㌷收㜷晡㠸㔹㑢戲づ〴㝥㐷搳敦挰敤㥣挳摢㝡ㄲ㜷ㅤ㡣㉡挵搸㠹㙥㐷㙦㈰㌹ㄷ㐴搱㤱㜱㡡ㅡ晡㍣㤰慡㜶㍥㥦戰㐲㍣散〷搷㘵挶扣㄰戰愸㈶戸摣搰㔲愶ㄸ㡡搳搸㥡捡搵㔴愷愶㉡搵㑤㥥㙥捡㤴㜶愳㔷㔰ㄶ戵㌳㔸ㄷ愵㙤㘴㈳㐳㈴㈹㤲㑤㈴摣㐷愸敢㍣愵㝤〳㑥昳㤶㈲愵㘵㠸挹㤲攴㐰〲㑡扢㠸㜹攲慢㤵攲㐶㐰戴㘵㌳㤳敥㕦㜱ㄳ攰㙡㙢ㄸ㕣㔵㙤㙤㐵愱ㅦ㕣㙦㤰攰扡㑣㔳㈳㠰㐴㌵㠱攵㥡㤲㌲挵攵愵㤲愶㉥愹愶愹㙦㜸〵㘵摢ㄲ敥㐶㐴㔳㤷昰㜱㤷㤲㝣㤳攴㌲㤲换㐱搴挵㥥愶㍥㠴㤶㉥㉤搲搴ㄵ挴㕣㐹㜲ㄵ㐸㐰㔳摦㘶㥥愷愹ㄶ昰愲愹慢㤹戹ㅤ㐴ㅤち攲㙡敡ㅡ㜰㔵㌵昵㑦㈸昴晤㠷扦㍤㉡搳搵戵〰㐵㌵愱攵扡㤲㌲㜵ㄸ捡㉡改㙡㘳㌵㕤㈵扤㠲戲㝤ㄷ户㕢愲慢㥢昸戸敦㤱摣㑣㜲ぢ挹慤㈰敡敦㍤㕤㜱㙡㜱㔰戴㘲㜴㔱㘷㠶摥㐱㜲ㅢ挹敤㈰〱㕤摤㠱愴昹捦㈰㜵换慣慣㠵㘳ㅢ捣㐵㙥改㐴㘷㜷㠲搱㍦〰㔱㜳㐱㕣㥤摤〵慥慡捥敥㈶慣戰敤慥㍡ㄷ晦〵戰愸㈶戸㕣㙢㔲愶㡥㐲㔹㈵慤慤慣愶戵ㄵ㕥㐱搹〶戳ㄵ㉤㠹搶ㅥ攰攳ㅥ㈴㜹㠸攴㘱㤲㐷㐰㔴户愷戵〵搰搴慦㤰㌱收挰㝥㐲捣愳㈴㡦㠱〴戴昶㌸㤲收ㄳ㈰攱ㄶ㐶㤹搰ㄹ㜷慥愲戳㈷挱攸愷㐰㔴ㅢ㠸慢戳愷挱㔵搵搹扦愱搰㥦㤱敥㜶户㙣㤴晤ㄴ㤰愸㈶戰㕣㕦㔲愶戸㌹慥愴慦㠵搵昴戵挰㉢㈸摤㐷㠷ㄹ㤵㤶㠶〷㜲ㄲ㔳搸㘱〴昶㉥散戱㤹㕣㤷㑤㌹㜶㝤戲㝤搸挹㜵愷㥣㉥摢㘹㐸㠲㠰㤵㉡晢㑢㘸ㄹ愸搴㥡㍣㍢㘵㙤㘳愸㜹㜰㜹ㄱづ愹㍡㠷㙤㈷㈷㤱捦㐱攵攵㕤戹㔵㌹愷㉢㘵㙦㐹挷㐷て慦㔰散㤶㥣㌳㘴㘵戱㍢捣㘳㤳戸㍢㔰㙥换ㄶ㉢㔱㐱挶扥摣㜰㝥搰敡改摡ㄷ昶㤷捡つ攱っ㐴〵〸攰搴㥣敡晢愹㠰摥愳戰㑤〸㤱㠴㥡攴昶㠴㙢戵愱㝦㐱㡡㘷㘲昴攳㌲挲摣慦㡣㍦㍣〲扢㔵㐶㘹搱㈴㑣敡收㌵㝡挷㈱㍤㔹㍢㤵戰愲㕥㙡㘵㉡摢攴戱扤挳㑥㔱㐹㝣㘴㥡㔷㠲㔰愷㌷ぢ戳て挶昳㠹㝤挱㈲搴ち挲㉤㌱㠷㌲昱摦攴㤴散㌶㘳ㄸ㍢晤ㄳ晥㥤㕦ㄷ㐵ㅢ攱㐵㈸慡ㄸ㜵ㄶ愶㈱㤸挰㐶扦ㄹ昸㐶慡扡㤰ㅤ㘱㙡愵ㄵ捦㡡〵晡㥣㐴㤷戵戵㐹㄰ㄶ〶㌶捥㠴搳搶戴攲愴㙣㐶㜴戲㝤挰捥愵㠷ㅤ慢愹挰挹〴搷挹㌵㔶㍡捥㐳㥢㠶〲户㝡搰挱戱㔶愱㍤ㅥ挸散㍢搶㠱㐶㙡㍤ぢ㈹戱㤱㌹捥挰㉤敥〴攷捥㈴㉤㡡㐵㈴㈹搷扢愷愹ㅢ㙦攰㜵搷㘹㠶捦㜸㤳㠸㕢晤㠹㥦捡㜰ㄶ㑤昳てぢ㕤捦㈶㑥慢挱捦攳㠱㐸㘳㔲晣ㅤ㑥㍤昹㍡愰㤹搳㈶㡤㜷㌴㑥㙡㌰㥥㑥㡦㌶㈵㝢戲㠳改攱㠴戵㈲㍥㘰愵㝤㕦㥤挳改昸扥㘱㉦㜹慦攵摡㙡ㅣ扤㜸㐷㔵㍤㜸戹攵㥦〱㑤摡扤ㄹ晡㜹愸㔵㌶㈴㘸挳昵㙤挷㈳㘷㔲挷㕦㔳挷づ㙦攵つぢ㕣㕡㔹ㄶ㝤ㄹ㑦〴ち㈷㘸㌲摢〲戰ㄵ戹ㄵ㌹㥣㙥㈶〲㔹换㔳㙥搶㍥㌳愷挴㐴愶㘹㑥㜶㔱㠱㠲㜱敤昴戶摦㜰㜶㙥晡㌴〶㔷㕣㕤㑥㐴扡昴㉣㈱㄰㝣挸㝡㉦づ㤰㜱㔵㌳扤㤷ㅢ㉣慣㑤㌹㘹慢㍥㈹攵挲㐷㌸ㅤ愸捤扡攴摡㈱散挳扢ㅡ㤳换昲愹㐴㍡㤵戵ㄸ㜸攰戴㥤㙦戵㔶㔸ㅢ㜱㉥扣㍡㘷愷昸ㄶ戵㌱戹㌶ㅦ捦摡㕢㜸晣㌲㌸㍡戵㈸㈵挶ち㈷㍢㔲㔹㑣ㅥ昷㤹攴㥢㤳㝤㐳戹㙤㜸ㄱ㍢㥣挹㉥㡢㙦戱昷〹㐳挱〳㜹㤷㍢愳㐲㉡ㄴ㔲㤱㔰㘴戲㙢㤴昹㑢㌴攷敦㠴扣㤳ㄴ挶〴〶㐳挵㄰㠹㘷㍤ㅥ㌱㡥㌳㝤㘹㌸敦愰㥥搳㤷㘲ㄶ扤捥慣㜸㔴㔸㜸戱㑤㤷慣㕦㘰㥤ㄷ㐱㤶㉦㕢搷㌳昶㝡攷㙦㜸〹ㅤ收㤱攸㌸敢㠲㡣㤳挲㐹昲っ㠰㥢摣戱挳㍣づ㈵㉤㐳㠰愹搲昱ㄸ㑤ち㠶㐳ㄳ㑢㈹攱㘴扢㜱搴搷〰㑦〰㍦㡣〳㔲㌸攰㈶㌷挱㤸㉥ㄳ㑦摢㕥㔹㘷㉥㤳㠹㜳慣㜱㥣昶挱㠹㕢ㄱ〹戰攱㕡㜴ㄲ㐴〶愴㤷ㄵㅦ㐱㔶㝣㐴戲戰㌶昳敤㤰昰㙣㉢户㌱㥥㑦㌹㐳㤹搴㘰㠴〹扥挱搹㈷〶㈹〶㔰㉤㤴改㕦㌲㔲ㄱ慤㤶ㅥ挷扡㈷㠸㌰㜶ㅢ㌶㄰㔴ㅤ㡤㡦愱ㅣ㤲〵㕤㑤昲攸ㅤ㠳㔷㍣扦晥㙦戴ㄶ挶㈶ㄹ愷愳摥慣〹㐴㘲挸ㄱ慦愴㑥㈵〰㝦晡搷ㅥ挳㐴㉤㑦愶挷㍤ㄴ慤〳㈰扡㈲ㄷ㑦㜴攳㈵㕦㉥㕦攷㝤㌲ㄱ㠱㘹改㘳昲㌱ㅥ㠳㜷攲昵ㄱ㕥㑢㙤㐵㐰㥣㡦㌰愳て㐷捣戵㍣㐰㌷㕤ㅢ㌲捡㌴挲攱晡㐸愵㘷昵昸㙤ㅤ敥ㅤ㄰〶扦〹改㈹㙢晦㥤戳㑥㠴慢㘵户ㄸ㔳攸㤷㐸㕥〶㔱捣㘵㝦㑡〰慦㄰昰㉡㐸戸ㅤ愴㜴㤶㔴㍤㌴慥㘱㡤って戳㈳ㄹ㜶〷戱㠷㠹㈳㙥ㅣ㡡㐳㈵㘶㝤攴㜴㤴敢摦㠰㍣昷散戳㍣愶㌱㔴ㄷ㠸晦㝣㥥㥦㝡〲晥ㄶ慣晥ㅦ〲㔶㠲搰搳㠸搹っ晤㍡㔸㤸㠴扢ㄲ晤〶㔸慣ㅤ㙡ㄵ敥摣㥤昸㔷挰㤲㈸㈷愲ㄷ㐵㡣慢㘹捣摤挵㘸㙡㌵㜰㡣搳っ晤㍢ㄲ敥㠶晣㐰㐱㥤㠵〴㠳〵昷慡扡㥣愹㍥〰戸愴ㄹ收敦㐱晣㠳㤱挲ㄷ〰㈲㐸㠹ㄳ㔵㙢㠱愴㈳搵㝦〰㔱敢㐰攸愱㈰戲㍢㘲摦〴扦晢ㄱ换〳㔶づ㔲晤㐷㡦㘱㐲㙤〰昱戵っ搶搷昲㕢㘰昵摢㈰敡㕣㤰ち㠰㜷〸昸ㄳ〱攷㠱戴㌳昵㉥㐸挱㝡ㄷ㈲攱㔷攳愴昶慣昷ㅥ㠱㍢㐱搴㐶㤰㠰昵㍥㐰ㄲ攲昹㝢㑡㌵㠴攴昸㤶㑢〱㌱㘱换㙤〲搸戵摣㠷攰㡡㉤户ㄹ㌹ㄳ戱㕣〶㌸搷㜲ㅦ㠱昳㡦㘷攴挰㤴愲㤷㉥㝤㉡ぢ㤴㔸敤㘳㌰㉡〷㔲㘴戵㑦㤱戱㝢慢㕤挴扡昸搳㥦㜹㡣㔸捤㐶挲搷㉥㔸㕦扢㥦㠳搵㕦㠰㈸〷愴〲攰㉦〴㝣㐹挰㌰㠸㔸敤㉢㌰〵慢㡤㈰攱㔷ぢ㔸㙤ㄷ戲㌵挵㔰㤷㠰ぢ㔸㉤㈴搲㡣㔹敤㔲ㄴ㡦㙦戵㙦〲㌱㘱慢㕤〶戰㙢戵ㅡ㍣愸搸㙡㤷愳㙣㈲㔶扢〲㌸搷㙡㘱戴攱㠷㉣摥攱慤攸戶㜴戶㕤㠹ㅡ㘲㌷ㄳㄵ搴㔵㐸ㄵ搹㉤㠲摣摤摢敤摢愸〶愰愱㌵ㅢ昱ㄲ敡㙡㌰扥㝥挱晡㜶㡢〲愰敢〹摣㕥ㄹ搰㐰㐰㈳〱搷〰搰㡥㍦摤㠴㔴挱㙥搷〶慡〵散搶捣㙡㌱㔶扢〹㠰㠰摤愶㈲て㔲㠹慦㥣〶㥥㥥昰㝢挸ㅡ摦㜶㌷〳㌱㘱摢摤〲戰㙢扢改㤴愲挸㔷摥㡡戲㠹搸㙥〷㜰慥敤㘶愲つ摦㔷ㄶ㍥㈶㘲ㄷ摣㔹㤷〰㄰㥤㘰㌷㙥〳㈷搶摢て㠵敡㜶愴㡡慣㌷ぢ戹慥昵㘴散愲㌸戰㈶愰捣㙤㠴㈷攰㐸攰敢㉡㌶攲㈵搴㥤㘰㉡㔸㙦㌶〰晡〰〲㝦㔰ㄹ㜰㈰〱〷ㄱ㜰ㄷ〰敤昸搳〷㈳㔵戰ㅥ㡦户晤㜶〳搶㙢㘱戵㐳㔸敤〱〰〲搶㍢っ㜹㤰㑡慣㜷㌸㜸㜶晢㐱㘴㡤㙦㍤㥥㜰㑦搸㝡て〳散㕡㙦づ愵㈸戲摥㈳㈸㥢㠸昵㝥〲㥣㙢扤㈳搱㠶敦㉦攵㌸㥢攲扢㤶㘳户㍣愵㍦ち㑥㉣㌷ㄷ㠵敡㌱愴㡡㉣㜷㌴㜲㜷㙦戹挷㔱つ㐰㐳户戲ㄱ㉦愱㥥〴攳㙢ㄸ㉣ㅥ㈸挱捥㌱〰攸㘳〹㝣慡㌲愰㡤㠰攳〸㜸ㅡ㠰㜶晣改㜹㐸ㄵ㉣挷㠳㜶扦摤㠰攵收戳ㅡ㕦ㅤ㠴㜹㔴㍡戱愳㔹㠴㐱㐶㉣㜰㕥捥㝤㠴㍤㈵㜹搶㜰㍣㡤㉦㌵㝢㜱㜸攳㌰㙢㕦〸搴㙢摤㈳戴搲㑦攰㡡㍦攰挴愹戳㜴攱扣ぢ愸敡㔲ㅤㄴ㘳扤扥搹㐴㑥敥㠸㉤ㅡ㝥敥慢㕤扢㈶昶ㄴ搸挵愸摢捡㡦㉣晡晢㡤〸㥦㔹㠳㍦㤹昸㘱ㅥ〰㡤戳㕤㉤㌹㙤㘲㑢搳挶挲㙢㙥愴㕡搳晣攰扡㔲㕣㕥扣㙢㕤㠴扡敡〵搴㘷ㅢ㝡㌱㔳㘰㌸㠶挲摣㠰散㜶捦㈳愳㉤挹摤㑦㥦㌳㥡挶㡥㤳㉣㍦㈱㜰㌹㠶搸㌸㑣㐷ㅥ挴换攵㜱㤶㔶㕢晡昵㔰愱敥㝣㍣慦㝥㝡挹搷㕡㔲㡤㈵㉦㔲愴㥦㐱戹㔵敢㔳昰㌱㝤戲づ㉦昳〴攴㑦㕦㤹ㅡ捣攷散㕣搲㘹改挳㌱㑡ぢ扦摦㑢攲㐰慤㍤晣っ㕡慣昸㑣㜶慣㌶换捦㤱挵㐴搱捤搹摣戶慣㐸ㄳ戶昹ㄹ㈳㥦愶敢敡昸ㄸ㙥晦攵㍡っ捡㡢晤ㅡ㉣㡦㠰昴㐹㠰㌴㌶挷㕥㜲换㡣搸换㍥昳㡡捦㜰晢挲慢昹㌷㈰㙣挵㘴㙡㑦㕥戱摦愲㌵づ㉢昳㘴㐸㌳愵戳愳扦昸换㙢昳ㄴ㘴㌷㈰㕢㌶㜴㙢昰〵愰㜹㉡㜲㥡㤰ㄳ㌸ㄲ㠹㜱㥦挳㔶昴ㄲㄴ捡㔷捣昲㍤戳㝡ㅤ㜹㜴㉤㔱昵〴昴挸愱㕦ㄸ挲㡡㝢ㅦ愰つ摤づ㑡㐶晥㝥〷收㜹收㜶㌰㔷昶ㄱ㑣㜵㝡ㄸ㙡㕤㜱ㅦ挱挱愷ㅥ㐵㠳㌴㌹㜸㐳搳㡥㌴㤹晡㌱㜲㘸戶㘲戵㜳㌷㈱㙡㕦〶ㅣ搴晥ㄶ搱戸㘲㙦扢㜷㈳挶慤〲慦ㄸ户ぢ扣㥡戹㔳搸㍢㙡攷晥㐲ㄴ㐶戵㙢㉡㔹㔳慦戱㥤㝥晥㤹捣㥡㡥㤴㥥〶愲㍥〰㜱ㄵ昹㈳昴慣㔸㤱ㅦ愲㑣㔴搶㡢㍡敡㘳挲昱愷㔷㌳〵㐶㔴昶㈹ㄸ㔱搹㝤愸㕥慥戲㝢㉢慡散㌳㔴ㄲ㤵慤㐵㍢㔰搹攷㐸昳㡡㝤攱摥㡤ㄸ攳㜴㕥㌱挶敡扣㥡扦〲搹㍢㉡愳㤵㉢愹㡣㥤㤴晣昵㘰攴㌳㜳㍤ぢ㔰ㅣ戳昸㉡扢愳㑣㘵っ搳㐵㘵攷㠳挱㜱㡣愷戲ぢ㍣㐶㔴挶昸㔹㔴㜶㕢㐵㤵㝤扦愲捡ㄸ㐵㡢捡攲㘰愰㌲㐶捣扣㘲㡣㥡㠵㘱㠸㉣っ挳㘴㕥捤㡣㤰昷㡥捡ㄸ㔷㔷㔲ㄹ㐳㙤挹愷㤷搲㉤㄰㐲ㅦっ愲ㄸ㙥扢愳散晡㌲㤵㌱晣挶㍦㐳愷㍣㠶〹挵㤸㔹ㄴ戹㠹戹ㄲ捡ㄲ戳搹挳㌴㄰挳㔰㔶ㄴ㜹㕤㐵㐵㕥㕢㔱㤱っ㘸㐵㤱㌹㌰㔰㈴㠳㔷㕥㌱〶戰挲㌰㕡ㄵ㠶ㄱ㉢慦㘶〶慢㝢㐷㤱㉤㘸戹㤲㈲ㄹ昵㑡扥つ㐶㝥㑥愰攷㐰ㄲ挵挸搷㔵攴户捡ㄴ挹㐸ㄸ晦っ扤捤㘳㤸㔰っ㕦㐵㤱㈳捣㤵挸㤲㤸㔱てㄳ㈶㠶㤱愵㈸昲ㅦ㉢㉡昲戲㡡㡡㘴㝣㈹㡡晣〷㌰㔰㈴㘳㐹㕥㌱挶㤳挲㌰㜸ㄴ㠶〱㈴慦㘶挶㡥㝢㐷㤱㡣㌸㉢㈹㤲㐱愸攴㕦〲㐶㝥㑡愱㕢㈱㠹㤲昰〳㡣扥っ昹扣㜸㡢㌱っ㤱㍥㕤づ愶戱㌹捣㤵昴㤴敡ㅦㄶ〴㔶慡㔶㐴㐶㐵㥦搳㉦挵攷昱愳㈱㌴㕡㠳㜳换戰慣㜲戵愱㤳㈷搷ㄶ攳㐸慡㡤㝦攱㡢㘱㡤扦愱ㅤ昶㜳㉣㔸㘱㡢㥣愱晡ち攴㉢㉥戲㔳㤸㕡㑥搲㐳㜲〶㠸ㅡ挶㈳㉢㝥㈱改㜸〵愵㕦㐸挶戸昴㡡㈲慦〶搳搸慣㘴搱㘵㝢摢㤱收挵㕢㡣㡢慦愰慥㜱㔱㕣㐱愹㜲戵〵敤戲㥦㈲摡㜷㤸挳㘵慢㤲㘸㥢慢㠹戶挹㉢㈸晢づ戱㤷捤攱改晡扢愴戸㜸㡢㜱㔱ㄳ㔱慥〷〳㠱戹㌲㠹㈸ㅢ㠳愲摣㠸㕣挵攵愰㤲㈸〳搵㐴㠹㝢〵㘵ㅦ晡挹㈲㠱愷敢敦愳㐹㕥扣挵戸㔸㠸㈸㍢挰㐰㤴㌸㙥㈲捡㠵㐱㔱㙥㐷慥愲㥢慤㈴捡㠶㙡愲慣昷ち㑡扦愳㡢搱昹捡㐳敦〲㠳㠷㡡摢㠵㌴晡㙥愴㜹昱ㄶ愳晢ㄵ搴㍤㉥㡡㍥㔴㐴㕢ㅢㄴ敤㕥攴㉡㍡慥㑡愲昵㔶ㄳ㙤㤵㔷㔰晡戱㕡㡣敥㑣ㅥ晡慦㘰㈰㥡㌸㌲㐸愳敦㐷㥡ㄷ㘷㔹㙣搴㐷㍤攰愲攸㤵㐴戴㌳㠲愲㍤㠴㕣㐵㔷㔰㐹戴愵搵㐴敢昲ち㑡扦ぢ㡢搱㜹㔰戴挶㔸㤸ㅥ攳攸敡搳摢㝤㘵㌵昶慢愲㘶搴ち㈷戹㕦愹㑦扡㍦敡㤱㐹㉥㥦㈸㐸戰摦㠰户㔷㜹晣慥㘷〵摥捥攲㥤ㄵ㝥ㄸ攸〵搰㜸㙢换户〸晥晢ㄱ㉤㈹㔶㌶㤳扤㜹扣㌰愹㑢昶搸㜸〷㥣㠸攰㥢㜹〷扦戳捡敥ぢ㍢㘶㙣扦㙡㘹㈶戸㐳㝥ㅥㄴ慡戸昳㤹㡦攲搲昷㈹㠱ㄷ摤㘳晡昰㍦㜴〸昱愵搷攴昶换收㘳戰㔷戳晦㘳搲ㄶ搹㙡搹㈱搵〱㑢㑢㠸晦昶㠲㔹㡣ぢ㜱㠵っ晤㌸戰收ㄳ㈰晣㤴㕣㐹㍦㜰昶愴㥦㐴㡥㥣っ〹㌱挲昴愱愵ㅤ攳㍥戴㥢㌵㑡㝥㥡㔲㕦捦摥慥扢攱挷愷ㅢ㡢㉥㘸㔷㜴㤳㌲㕡㤷㜸愳㤵攳㌳ㄲ慡㠹搱㕦扡㈳㑣搱㐹㜲㤴㘹㡡ㅥ㔲愷㔴ㄴ昵愷㈸㌳晦ㅤ愴㔸搴㘷㔸㡦㠷㔸慥愸㡡㍥㤵攲晡〲挴攸っ扤攷搰〳昲㌹收捦㐰捡㔵戴戸攲㜳㥦㘵㠵攷㐰㡡㥦晢㜳攴〴㥦㑢〷㕡昴㕣㝡㍥敦戹㍢挰〶晡㜷㕣挵攷晣ㄷ㐰收㉦㐱㡡㥦昳〲㜲㠲捦愱㜷っ㍥㐷搱慤㠹㠲㡦㉥㔱㌰晤㥢㈷〰㥤㕡㐰㠰戹ㄵ〵㜸〹㈰昳㘵㤰㘲〱㕥㐱㑥㔰〰晡挰㈲〱攸扣㐴㠰挳㑡〴愰ㄷ昳〴愰敢ㄲ〱愸昹㤰㍡愴愲〰慦愱捣㝣ㅤ愴㔸㠰㌷㤰ㄳㄴ㠰㥥㉥㈸㐰㤸㠳㜸挲戳ぢ搸挹ㅥ散晣㉦敡㉡㑥つ戶愱㝦敦㌱㑣㈸づ㑥㡡愱晦挰㕣㡥㐹晣㌳昴晦㜹っㄳ㡡〳㐹㌰㙦㌲㤷攳㠷搹晡㡦ㅥ挳㠴攲㈰㄰捣㕢捣愵敤㤹慤摦昶ㄸ㈶ㄴ敤㈴㤸㜷㤸㑢昳㌰㕢晦挹㘳㤸㔰慦㠱ち收㕤收㔲㠳捣搶敦㜹っㄳ㑡扡挳摣㥤㕥慥慣㌶散ㄶ㡤愶摦〷㠳㌵㐹㍡挴昴〷㐱ㄴ㍢㈶愸て㕤㤴㜴㠹愸㍦〷㔱散㥡愰㍥㜲㔱搲㈹愲㍥づ愲搸㌹㐱㝤攲愲愴㕢㐴㝤敡愱ㄸ攵挶搸㍤㐱㝤收愲愴㘳㐴㝤ㅥ㐴戱㠳㠲晡㐲㔰㌱㜶㑤搲㝦㤱戴㘲愷㘴慣搶㜸㘳㔵ち扦㈲㡡晤㤳搴㉥ㄷ捡㥥〹搴〸㐲改㈳㘳散愴㐰㐳㐸㐱㐷散㥥㐰扦晣搲㡤敥愴㤰换㐲㡣㍤㤵ㄴ捦户〱㘵ㅦ〵晡㜹㄰㕡㐷㈸扢㉢搰㠸ぢ晤捣㠷㝥ㄲ㠴㐶〹㘵㥦〵㕡敦㐲搹㕢㘹昵捦㐱㘸㈳ち挳散昸㌸摦㔸㡤㉤㍤ㄱ㉡㌳挳㙦㍡㘵ㄱ捡㉣捤づ扢扦㔷㌳㌳晣敡㈹㍢挵㍢㈱㙤㉤㘰愶ㄶ㜲ち搸愶㐲㤶搴㤹攵㝥戰挰摦晥ㄱ搲㍡搶攸㡣搲ㄲ挱攳ㄴ㠱〷〹挶愱搵挳㡤㠲㠰㠰㐵搴㠴㠱ㄱ昷㐷㤸㑤㔰〹㉦愵ぢ㥣㈴ㄵ㠷㠰㑣㤸㘶㈰ㄴ㠷〰ㄵ愷攵晦㤹㈱昸〲攷攲㌹づ〴㍦㠵㜸㡥〳挱㑦〵㈳〰㕤攰㕣㍣〷㠳攰愷ㄱ捦挱㈰昸改〵㝣㠱㜳昱ㅣㄱ㠲㥦㐱㍣㐷㠴攰㘷ㄶ昰〵捥挵㜳㔸〸㝥㍦攲㌹㉣〴晦戵〲扥挰戹㜸㡥つ挱捦〲ㄳ愶㌲㈶愰㑡㘸㘴㤲扥㌳慡㐴慦愸慦昷昷㐴攲㑤㔱慢㝣㜸㔴㠹ㅥ㔹㍥㍢㔸㑥㉤扡攵愲㌷㤶ㅦ㄰㉣愷搶摣㜲搱ㄳ换てっ㤶㔳㑢㙥戹攸㠵攵〷㜹攵摣㈰㉡㙡挵㉤愷ㅥ搸㍦㝤戰㔷㉥㕥㠷挲㜲愲㌵挶㘲㤴换㘳㈹㠲挷昲㘹ㅥ换㠶㍤㤶㙤戸㙣晤晦〳㜳㑣㔹っ</t>
  </si>
  <si>
    <t>㜸〱捤㕢つ㤰ㅣ挵㜵㥥摥扢㥤摢摥晢搹㐵㍦㠰昸㤱づ㄰扦㈷ㅦㄲ㤲昸戵ち㑥㝢㍡改挲〹ㅤ㍡㐹㤸〰㌹收㜶㘷㜵㡢㜶㜷攴㥤㔹改づ㥢〸ㅣ㐲㡣ㅤ愳〴㉡㜶㈰愶戰㕤㉥㙣㌰〹づ㈹ㅣ㠳ㅤㄳ㥢㔴っ㌶ㄸ散挴㈱㌶㔵ㄸ攲㌸㔵㠹ㄳ㉣挷㔵㜱㔵㥣㐴昹扥㌷戳扢戳扦㍡捥愲㑡愳㥢户慦扢㕦扦㜹晤㕥昷敢搷㙦㐶㠶㌲っ攳㈸㉥晥昲敡㈶㜲挶搴扣敢搹㠵攱㤴㤳捦摢㘹㉦攷ㄴ摤攱㤱㔲挹㥡㥦挸戹㕥ㄷ〸捣改ㅣ摡摤攸戴㥢扢摤㡥㑤ㅦ戰㑢㉥㠸愲㠶ㄱ㡢改〸戹〴㜷戲㔲搰散愵㔹慤㐱㘵㘸ㄳ愰慦〷㘰㘷㙡昳㡥㤹摢昰㤰㈹捦㈹搹㙢〶昷昸慣㌶㕤㌶扣㝥昸㡡㑢搷づ慦㕤㌳㤸㉡攷扤㜲挹摥㔴戴换㕥挹捡慦ㄹ㥣㉣捦攴㜳改㙢敤昹㕤捥㍥扢戸挹㥥㔹扢㝥挶摡㜰昹扡つㅢ㌷㘶慦戸攲昲扥ㄸ昸㑥愴㌶㑦㤶散慣㝢㝣㌸㙡㜲摣㤱摡㍣㝣㥤敤ㅤㅦ㡥㜱㜰摣㥥摡㍣敡ㄴ慣㕣昱戸戰㡣㔲挵敢㐷敤㜴㡥戶戰敤㔲慥戸㜷ㄸ㈲搷㈹ㄸ愵换㠶挷愰改戴攵㝡㈹㍢㥦摦㘹㘷㘹㠶扥〲戵㘵㤷散㘲摡㜶〷ち㕢收搲㜶㍥㘸㜶㘳㠵㍤㔶改㍡慢㘰㜷ㄳ㐹ㄴ㝣㝢㡤㘷散愲㤷昳收晢ぢ扢㕤㝢愷㔵摣㙢㤳㈴㕡搸㕡捥㘵扡扢㔵㜷户搱㜵㝥㉢㘱挴㉡挳㘳愵㜴㙡搶㉡㜹㔲愲扤搶戵愲つ捤っㄱ扣㑥㉣㡡㍤搸搰㡢㈶㥡捡ㄵ慥戵㑢㐵㍢捦㠷搰㜰㐳つ㐴愲ㄳ㕦昱㔵攵㔴㐶㐳戳愸摥㘰晡㜳㈸㝣㡡敥㈵攸〳㌰晢〱㤶㑣敥ㄹ㥣㠴昰〵㙢昰挶挱敢㈶挷〷户㙦搰〳愴㐸〰愸敥㈳㔸㑤㘱づ散ㅣ㤹戶㈲搳㌳㤱改㜴㘴㍡ㄳ㤹戶㈳搳搹挸昴摥挸昴㙣㘴㍡ㄷ㤹扥㉤㌲扤て㌴㤵㉢搶搳ㄳ〹慥㡢扦晣昴㤷摥摥晤挱㠹㡦㥤晥愲晡摥㔹㌷㍦愱戸㠰㘴㈵㥤〴㐴㉦〱㌰㤷〲㉣て挴㜹摦㘰摡㈹㝡愵摣㑣㤹㙢㔶㉦㈳搱㜲〰愵晥つ㐲㔱戰捦㍣昴㑦㙦㝣㘴换昹搷㍣㤶ㄸ㥡晣挰㐳ㅦㅡ㔴㕣㡤挲昱ㄴㄲ㥦ち㘰慥〰攸慢㜲挴〰昵㘹㙣㍢ㅤ㐰愹㝦づㄸ捤挶扢㕦㌸攵慤搷㐷㍥㝡捦つ摦㌵晦晢摥㍢ㄴ㔷戴㌰㍡㤳挴㉢〱捣㔵〰〳㔵㐶㈹挷昵㕣㍤挸搶戳〰㤴㝡㈳㘰㔵搸昶戰晢捡挸〳摢㥦摣昴昷㐳昷㍥㝣摥愱扥㜳搰㝣㝤㘰㠳搱㤲㜵㄰ㄳ戹戶㐲㉥ㄹ㠶㔳㔸㠸㕢㠰㔷挸㙥捣㕥㤶㕤户㉥戳㜱慤戵摥㡡搲㄰ぢ㥤㤲㔴㕤㕦昶㠶㕣㌱攳ㅣ㤴㌹摡㤷ㅤ换攵㍤扢㈴㠵㐴ㄶ㍦晥㍡㤳㜲㝦㜶换ㅣ㕣㔳摡㥦捥换戲㈹扢攴㘱㔹㝢昳戵㌹㝥挶㘶换戵㙢挵愱㠰昷㘶愷㕣捣戸愷户㙥㥣昲㉣捦㍥慤戱慤挶愴愹摢ㄴㄶ扤敤㡡㐸㉢ㅢ扢敤戱昲㘵㝢㘴㉥攷㌷㥦搹搰㡣攵敦捣戴㙦ㅤ㉢搹敦慦戶㌶㐹㌴㠲㉤攲㠰昰㙥ㅡ愵摦攴换㌵㤸㥡㜵㕣扢㈸攲つㄵ㈶㜳改㝤㜶㘹捡收〶㘳㘷㘴愸换搹ㄴ昸愰愱ㅤ㐵っㄴ㕥㈵㜳㜶戸㤶㡡戶㡢ㄹ㍢〳㜹昷㐳换昳扢慣㤹扣㝤㜲ㅤ㠹晦㑣㌴慣愸慢ㅥ㜳搲㘵㌷挵昵攱攴敢㕢㐶㌲〷㉣昸扤捣㜶㈷㘳㜷换㘵昸㔰ㄹ㕤㕤㑡ㄹㄷ戴㜲㈰攴敤搲挵㠴㈶〹ㅤ㔹㘷攲搰㈴㈲㜱㑢搷㔴攵っ㈴㌴挹㐸㝦㘱㐷㐹挲㤳㤰搴㙢㍢㔲户㤸愴散㜴㙡晤挲ㅢ摥〹晢挰づ㜹㥢慢㌲戲扡㍤换摡扣㍣㠶愴㈱慢㌰㥥㈰㜵〷愵〹摢敡摣㝢㜷㠹㈳㤱愵挱攸户ㅣ挰敥戶捤㉡㘶昲㜶愹㘳㌴愴㈸㤱㕥㑤㜰㉥挱㜹〴攷ㄳ㕣〰㄰㝤つ㍥慥慤㐶改捤搵㥣㥡㡦ㅥ捣㘵扣㔹㜳搶捥敤㥤昵㔰㠷㈸㉡ㄶ愳扡て㈲ㄸ㜳㜰㥦㠷㌰敡㌰〳㌳㝤ㄱ挱㄰挱ㅡ㠰㜸摣㌰摦㠳㕦挳㡣敢㘱晥㕣っ㄰ㅤ愴戶攲㉡捡つ敢㥤㙦慢㡣搸戴散攲〸戰摣㘸〱挱㠲摢搵搵㑡〷摢㉣㜷搶攳昲敢搸㈸ㅢ攸㕡㌲㕤〷搰㜷〹挰挴㌶㍢㡦挵㝢㝣㘲戳㈸户摥㘳挶〱摣㉡㑦㉥㑣捤ㄷ搳戳㈵愷㠸愰㜵搴昲慣㤱㌴㠲ㅤ㔷㔹㘶㘱挲㐹㤵㍤戳戰㉤㠷㥦扥挲㑥㝢扦㙤㜹㈹戸㘶慦扦㌰㠱㐰㐹㝣攷㜸㘶㉥㕡昰㘳㥣㔱摢㑤㙢〶㐳攳㜰㐵㜳㈶㌰昸搶扥〲㥤㡢㍤攷㤱㜵㑦㘱搲㐲㌰攵㘹㄰つ㐹㉦ㅦ㘳捦㝥愹慢昴㡥〷㈵㜰㐸ちㅡ攲搲㉢ㄵ㍥㈷㠹愹戱㙢㘲㤷敤づ㘰攳慡搹敤攵昲敥㜰愰摣攱㔱〷㘱戲㉤㘱㍢㤵㙥㥡㤸㔴㘶㐷㔳㌵㉥㙥㐶㔳㍢搲㌳㍥㕢㠸戲戵攴㤴昷㌳愲㍡㕥㝣挸换搰敢〱ㅥ昹昹攳㔷㥤晢昰㤳㐷㠳摦㐳㔸㌶㜲㤹ㅢ搰搸㈲攰㌲㌷戲㉢㐹昸换㑢㕦ち㄰搷愴搷㙣㙣㙥㡢㌲㍥㙢改㜱摢〴㠳㡣㡤晡ち搰挰慥㤲㉤搱㙤㑣ち昳晢敤晥挲つ㑥㘹摦㡣攳散攳㠴ㄸ㤰㤲㍢㙢摢ㅥ㐳挶摥㈰㐲㈶慥㤴敡敡慡㡢〶㐳戱㈵㠳㑤昳㑡㠰晥㤱㝣㝥戰挲搱㌵慦㐲㔵ㄷ㜶ㄶ昳扤㐰㤶㡦攵昶攲昴攳づ慥㕢㌷扣㝥㜰ㅤ㘲㥦戹扣㍢愷㥥挷昸ㄸ搰慤晥㠷晢扦晤愳攵㌷㙥㜹㘴昲ㄳ㝦昱昰㌷㈷㝥愱扥ㄱ㌴㌴挵㡥っㄹㄹ〲改慢〹慥㈱ㄸ㈱搸㑣㤰〲㔰㕦㐵㔷㍡㉣扡㤴㝢㜰慦攸慡戸㥤㉤愴ㄹ㈳搸ち〰户愳㐹〳慦㌳捥㥦摦〰㐸㔴づㄵ㠳晥㝥ㄸ㔷㡡㙢㡥㍥㐸㕦㑢㌰〱愰ㄸ㔶㜱扤ㅡ㝡㍢㐰㕢愳㕦㠷挶㌶㌱㙤㤳㘹㈷㐱ㅢ搷散搱㙣㜶㘹㔳㡣㠰㘹㝡㑤㔵㙢㉡㔷㔳戱敡戱㐰㔳㑤㉡晣㝣搰搰ㄴ㉣㌳㐶ㄶㄵ摥㐸㈶扦㐹㜰ㄳ挱捤〴户〰愸捦〴㉡㑣㘳㥤㥥ち㔷㕡㔳攱㌴㘹㙥㈵戰〰㐲㉡㑣愳㘸㘶〰㕡愸㤰昱戸愸搰〶愲戳〰㡡戱戸慦挲扤挰摡愹㔰㌳㠸㙦㔶挸㙤愸㡤㜷㙡㔳㡣昲㕢㈹敢㜰㍢㘵摤ㄷ㌴㌴ㅤ〸㜸づ㄰㘵戹ㄴ㠵晢㥡㉥ㄳㅣ㈰㌸〸愰㍥ㅣ㈸敢㍦愱慣ㅦ愰愲愶慣㜹搲摣㑥昰〱㠰㤰戲敥㘰ㅤ㤵㠵昹挵㌳㠶㈸攷㄰㉢敦〴㔰㠳〰扥㜲敥〲搶㔶㌹慢搰搸慣㥣扢㔱ㅢ搷ㅤ摡搴㔹愰㘸愵㥣㜲㍢攵㜸㐱㐳攳ㄱ㈷扡ㅡ㥣ㅡ摤户㥣㑢慢挱㕦㈸慣攴㠸捣散敥㘲捥㜳㝢戳㈳㘵捦ㄹ换㜹愳慥搷㤷〵〰㉡㕤㑥㤳㌸㈹搴㘹㈸扢㈷㘷ㅦ摣〵㘷戵慡戹〹㐷昶㔴搹昵ㅣ搹㤹㔶㌶户㡦㍡搷㌹摥㘸捥摤㥦户收㔷户㘸昶㕢㙥㤸戵㡢〸摣㑢㠸摦㡦㐵攴散摦㙦㘷㕡挸㌸攵㤴㑢㘹㝢㝣昴㐴〸晤㤵扦挵ㅡ昰搸搸㘰搵戹敤㐳摤㤰摥ㄹ晥㐵攰攵搵㈲㈳㐷晡㔱㐳摦㐷㠸㘷㘲慡攳㌲愲っ㈵㍢㑦㡦搰㐱㠲㡢㉣㥥㠵㐹晤扡晥攰愴㍡㕥㜴㜳ㄹ㍢ㅥ㤴戶攷㡡〳〱扡愳散搵戵㔸㜳㑢㠳ㄶ㙣㐳㍢㡡㌰㝢摡㉡㘵㑥〴㡢㔰㉢搸ち挵ㅣ捡挴扦挵㈹搹㘷㘳ㄸ㐷㉡㔹捥㈳㠷㐴搱㐶㤴搱㝡换㠸愰扡っ㠱㠴捥㘰㕣晣晤㔴㜵戵㍡挶搲㜶摢㉡㡡〵愶扣捣愸㝤㘰㐰㈸㙣㑣㙣㘴挸昲昶搲晡愲〴㡢㍡㍢㌲攳㍡昹戲㘷て㔴㌱㔹攰㍡扢搳捥㕢㍣㑦昷㔵戱挹戴㠷㡣㐳㤵ㅦ捦捡㈷㡥㜵愰㤱敥挰㐲㑡㙣㘴㜶㤸戸昵㠳攰摡㔹愴㐵戱㘳㘴攵㝡晢㙡昵搰㠳扣ㅥ扢摡愸㈰挱㈲攲㈹㙣攱〷㘶慥愲愵㤵㍣㡥敦搹挴㘹昵㔵敡㜸㔶敤捦㡡扦㐳㐲㡡挹搱〴㤷㑤ㅥㄹ㙢㉦㤷戶昲昹昹㠱散㜸㌱㥤㉦㘷散〹㙢挶捥㔷㝣戵㠳㐴攱㠹㘱㉦挹敤晢戶敡愰㤷㈰㡢㌰㡥〴㝦攵㜸扥㘸昷㘶攸挳㔰慢〴㡢攰攱晢㌶㥥㡢摦㜱㘶㠲愱昲㤲㕡㕥㑤昲捤㜰㘹㑤㔵昴㘵㍣戱㔵㤳ㅢ戲摡㐲㘴ㄳ捥㠴㠳挴㔳㈶㔴戵㉤攷㔷㥤㌰㙢㑡㑣㘴㥡收㘲㌷ㄵ攸ち搷㤱愳挱㉦挳㈳㕣㐷慥㘶㈴挵摤攵㈲㤴ㅡ捦㝡愱攰㐳昶㝢㜱㠰㐹㄰㈶攸扤晣㘰㘱㔷捥换摢扤㔹㘹ㄷ㍣挶攵㐰㙤昶㘴㜷捤攲㡣㌴摡㥦摤㕡捡㘵昲戹愲捤挰〳㠹㔰收昸㈷散扤㐸搹㑤㍡㙥㡥㔹改晥散慥㤲㔵㜴昷昳㜸㥣㥥㕦㔲㔷ㄲ㘳㐵戳㥢㜳㐵㉣ㅥ晦㤹挴ㄳ搹愹㔹攷㈰㕥㐶㤵ぢ挵慤搶㝥昷㠴㌰ㄴ㍣㔰㜰昹㉢㉡愲㈲ㄱㄵ㡢挴ㄶ扢㐷㤹㝦〸㜶㉤㑥扡㡣ぢっㅥ攰㈳〴㠱〵㠷㠰㜵㔸挲㌴㕥㤰㐷攵ㄲ愶愸㜵㉦㜸㕡愶㜳慡㉦昸攸㤶昵晤散昳〰挰戶慤扢挷㙢搹昷㕦攳戵㕣㜴つ戸㜵搸ㅢ㘴慥㔴ㄳ㝤㍣戴つ昸昳㠷㜵㥣㑥㕡愶〱㑢㡤㜳㌲㥥ㄵㅡ㑥㑦㙣愷㈴㈷㍡㠶㜴㑣ㅦ扣〱㝣㌱づ愷㜰挲〳㝥㠱㜱㕤挱捡扢㐱㕢捡㈹ㄴ㉣捥㌷捥搵㈹㌸㜲㍢㈶㐱㌶摣㡢捥〲挸愴っ慡慣㌹㔴㔹㜳㔲㠵晤㤹挹㝢挱挹换搹㙢㤵㜲摥㙣㈱㤷㡥戱挰〴晢〹㌱㔱㌱㠱扡愱捣捡㈵戳ㄵㄱ㙢㘳捡捣捦昲挰搸挳㌸㐴㔰㜵㌴㍥愶㜳㐴㌶㜵戵挸捣㈸㈶慦㜸㝦晤㐷攰ㄶ㘵㙥ㄱっ㝤㔱㐲搱ㄸ㙡挴㌳愹㘱ㄲ攰搶ㅦて㄰ㄶ扡㤹㍤散㤸戸㘲㡥㌱㍥攱㔸㤹㌱扣㠳㜱㑡㍤挱㑢攴ㄸ㑣㑢㍦㔳㑡㌲㔵㤹㐲㜶ㅦ㙦つづ㈰㈸㉥挵㔸㌱㠵㌴㘰㌷㤳㥣愶㙦㐳㐶㥡㐶㌴摡ㅢ㙢昵慣昱ち慦搵㐱〲㈷晣㙥㝣扣㠹晦扦㕦㝦㌹摣㉤㠷㈵㐷攰㑦〰搵㝦っ愰㤸〴攵㜸ㅡ〸ㅥ㈴挱㐳〰㔱㘶挳ㅡ㔷㐹摢挴ㅥㄲ㌴㐶戴挰㠴㘳慣挰攱㈰晥㌰㤱㠶㐴攲ㄲ㉡㌱㝢㘳㜴ㄹ晡㑦〰㕥㝥改愵㑤昸㌱ㄴ戳㘴㤵攷㜳㕡〴〲㝥ㄲ愸㝥㤸〴ㄴ㥢愷㔳㌱㥢愱ㅦ〱ち㤳昰㘴愲㍦〵ㄴ晢㠷扡〶扦㍣愱㔴慥㤰㈵搱㑥㡡ㄱ㌴㌱戶愶㌱㡦ㄵ愷㈹㈶愰ㄸ慢ㄹ晡搳〴㍣ㄱ㔵㠲〵㤵㐲㠱〱㠳㝦戵摤搲ㄴㄳ㔴摣搶っ挹〴挹㜳ㅢ㝣愶㘲晡㡡㝥㔳㝦ㄶ㐰㙤〵愰㐳㠲㠴㤲〹搰㡦〲昷㈷㈸戳慢扣㐲挳㐲㡤㍦㌰收扢搸慣㍦ㄷ㈰㉣愸㙢〱㉡㑡〵ち㕡戱晡攷㠱敡挷〰搴〴㐰ぢ㠲挷㐹昰〵ㄲ㌰ㅤ㐶换敢㈷〰慡挶㥡㐴愱搲㉤ち㍣攰晢愷㈴晣㌳〰㜵㈳〰㡤㘵㍥〹㠰捡㉦ㄲ〶搶晡㜳愰戴〵搳㔴㥤慤挵ㅣ搶㠲慤挵㕣㤷㙦慤愷㠰㠹敥慡搶扡〵㌵戴㤶ㅦ㠸㡦㕥〳ㄴ搷㤱㐳捦㍣昰慢㘵㙦散㝣昴㙡晦㝣㙢愸㘹搴晡搶㕡㈱ㄴ㔰㘲愳戵㙥㐵㠳㔸敢㘹㈰捡〲愸戳搶㕦愲攲搸敥㠴愹㌵戱搶㤷〳㐴慣㘵愳㔰搱㉡搰㡡㔶㥦〱慡㥦〵㔰㔹㠰ㄶ〴㕦㈱挱㔷㐹戰ㄷ㐰慣昵㔷㐰慡搶扡つ㠵㑡户搰搲晡ㅡ慡昵㜳〰捡〵㄰㙢晤㌵㄰㔴㝥㥤㌰戰搶㌷㠰搲㕡捣㤳㜵戶ㄶ㤳㘸ぢ戶ㄶ㤳㙤扥戵㥥〷㔶㙦㉤收攰ㄶ戲戶收㐱攷㕢㙢ㄵ㌰㑡摣㘴㉤愶敡挴㕡㝦换㜶收散敡慣昵〲㉡㡥扤戶敥㘰㕦摣晡挵〰ㄱ㙢ㅤ㐲愱愲㔵愰ㄵ㙢㝤ぢ愸晥㌶㠰扡ㄳ愰〵挱㑢㈴㜸㤹〴㜷〱㠸戵扥〳愴㙡慤扢㔱愸㜴ぢ㔹敢ㄵ㔴敢㔷〱愲捣挹㉣㉣〷搴〳捡㘴㈸㌱挷㘰挵㍤㈹㝢㝤搹捡攳〳㤹ㅤ㌸㈵㝡慣㍡ㄱ愲㠱㙥晦慣摥昸ㄹ㐴晤㜷㌳㐸㙦挹㄰㙥扡㐵户搰㐱㍤㙤㌰㌶㤷㤴㡢㍢换挷愳ㄷ㈳㑢摡愸改搶㑦攱㡣攸㌹挰户㙤搳搳㐶㡣捦散挲㉤慥㌹捡㤳㘶㠷㤸戸攱㔸㑢㑥㑢㙢㝢㌸愳戵愱㍣扦㙥㙢戵昹搷㠷挶摦㐳㔷㜵㍦〱㙥晤㜷〱挲㌹ㄴ㘵㤴㜳捣挰㑡㘶㕢㤶㈱搶㤴㌷㥦㐷㔸㑢㤴敦㤱㝣㡣晢㌸戲㜶愸㠳㜸㑥〹㠷昶敥挶㌷挸搵扥攷攰㜹扤换ㅡ摥搸㑢㌷戶㍣㐰㤱搶㐰戹㙤晢搷敢㤳㝤㜸㤹摦〷㔸戶㍤㤷㉥㌹慥㤳昵〶愷㜰㕥ㅢ攴㌷ㅣ㜰㡣㙢㐷愲ㄷ㠱㘳换㘷㜲㘰摤㐵㝥〵㈶㈶㡡敦㉢㍡〷㡢㈲㑤搴攵愷㉣愲慦㥥ㅥ㍥㈶㡥㕢慥㜳愰挵㈴愳扤㈴㙥晤ㅡ㐰㝦㈲挹㜰㠹㔷㤲㈱ㄳ慦攴㠳晥慦㤱㘴㡣挴㉢挱愸㠶㕣㑣㤶㡥攷㤵㘴㉣搴㠵摢晣㐷㠰㤳㔲㥢愷敢㍦㜸㌳㝦㠰敡㍥㔴㑢搴戸ㄳ㕦㠱㤸㍦㐴捤〰㙡㐲攷慥㈴㠳㈹㜲搱慦ㄳ昴ㄱ昴〲愸㐷〰攸㕡攲敡㙣攸㤱㔳㥦㔴㝥㜴昱㈹㘰愲愴ㅦ〱㘱戰㉣〱昳愷㠱㐸ㅡ攵㑤㈰敡戳〴戸昵㕢〱挲敥敡㔱〰㑥㍥戵ㄲっ㘹㜲攰㠶昹㘳㠰戶㜶㔴㘷㠰㡣戶慣户挵攷搰㐷㙣昱ㄳ㈰戰〵㠳ㄸ㕥挹挷晣㕦㈳昹㜸〵昹㐲㠰㈴㥥〰昲敥搸㠲愱㡥㘸㤱戶搰搴扣愶戲㤳㡣㝥愴晥㕦㔹戵㠴㠰敦㌷搵ㄷ〱㝣敤㉥挳挸敡戵换㠰㐸㌴昷ㅦ㐰慡摡㝤ち〵搱敥摢㙣㝥扡㐲昳戳〰攱㥣㔶㡣㌶㐴扢㐹㌰慤㘸㔷㜳㤵㜰㐱愸㠱㤶㡡㘴捣㈱㡡晣〵㄰㈸昲ㄹ㔲攳㑡㍥敢晦ㅡ㐹〶ㄴ扣㤲っ㉡㜸㈵ㄸ㑦扣㍢㡡㘴ㄴ搲㑡㤱捦㔵敡㝦〹㐴扥晦搳愷〰㔳㕦〷昰ㄵ㘹㌶㈹㤲戱㡡㈸昲㔷㐰慡㡡㝣ㅥ〵㔱攴晦戰㔹〲〱㈰晡㝦㔹挲捤㠷㉢〶〲愲挸㐸㔸㤱㍦㐶慤㈸㤲㉦敤㥢㘷攴㡢㘸ㄴ㐵㌲㌰㠷㈲扦㈵攴愸攳昶捦㉢挹扤㥥㔷㤲晢㍤慦挴㜷〰摥ㅤ㐵扥〲捥慤ㄴ昹㙡愵㍥ち㈹攵晢㐷㝤㈶慡㤴散ㄶ㐰㜴㡣㕡挰挵㥦㈴㜷つㄹ㤳㤶㌱㐵㕦㐳昹慡昶㉦㥣㐲㡥㘵〸ㅢ㔹摤ㄷ㜰㕢昰㐵摢㍣慤搰㠵戳㙣㔴㥣㔲㜷攴捡挵昱攲戶ㅦ〳㉢摥搱晦晡扦愳㐷㝦つ㍥ㅣ㘷㙤慦㈶挷㔵戸㜵㉦敡ㄵ㝤㘲㠲愵㉢〹慥㈲㜸㉦㠰晡㌹ㅥ搹昲慢㠶㈳㐱㐳攳㔷つ㐹㝡㑡慥㔱㝤ㄲ昸敡㈵搴㘶㐴扤㐹㕥慣㕣㑡㠸㡢㍦挹户〸㜰敢㘵㈸昶㈷ㄴㅤㅣ昵慥㝥ち收ㅣ慣挸㜷㌲ㅡㄵ扤㑡㉢昹晥愵㥤㝣㍦〹ㅡㅡ㍦ㄹ㐸搲搷㠸㝣㘷㠰慦㍥㤳㑦㡥㈸㜱㌵㘸搰㉢㔱收㐵昳㈵㝦㐶㠰㕢慦㈲㔵㐲搱㙦㠸㝣㙦㠶攵㍢ぢ㡤敡㤷㘸㙡㈵摦敢敤攴晢㘱搰搰昸㤶㍥挹㈵㉣昲㥤て扥晡〲㍥㌹愲㘴〵㔳㤲ぢ㔱收㈵昲㜱㈵㡢㝣ㄷ㤱㉡㠱㔳㕦㈰摦昷挳昲慤㐱慤攲ㅡ㘸㈵摦慢敤攴㝢㈵㘸㘸㝣㔱㥥攴慡攱㐳晢㤳㔱㉥㤵㡢摡捦㙢㍦㝦㔷晢〲㤶捦㡦㘶ㄹ㔷昵㘶晤て㔰㌹扢攵㝤㘸㕥㠲㤲㍥愴昲㑡昸〶㜵〲改㙡㈴昰昰摤㜸戰搱㈳㡤捤㤴㑡㈵㔹愴愵挴捥㘶㜶㐷〹搹愳㥥散戸㡢愴㜸㈶㠶㡦扣㍣㝣ㄳ㕣㍣ㄱ㈲㝢㠴㠹摤㌴ㄳ晣〰摦㤷㐶㕡㐶㘸攷愰戹㌱戹ㄴ捡晣搷昴㔱㜹昳ㄳ㘱〶㜰㜱㜱扤㜹〹㈷㐱昵戳㈰〹〹摤㠸㝡ㄹ㤶ㄶㅦ晦搳㑢㔶ㅣㄵ㜹㌱扢昴〶搰㥡ㅢ〱昸摤㤳㤲㜱㈰㔹愰㉦㐵㡤㥦㍦㝣て㐹愳㜴ㅥ㡤〳㘳扣㍣挶ㅥつ㥦㔱昶昶㜲戴扢ㅦ㝣昶ㅡ㘳挳㉤㈳㡡晥㐱㔶搳ぢ挱㙣扤〰慤㌱㑣㘲晡っ㘹昸㘶搰㜰㈱ㅡ昴㤵愸㑤搲㝤昸㤳㑦搱㘷㜰〲㥡㔷〱㌴㡦敡㙦㕡㡥㙡ㄳ㍢搱扢搵㐶㠴ㅣ㐸㜸㐴㡡敥㠶愳慡捡㐹㍦㈱攲㍣搷㈰㈷㝤㠷㌴㝣㉤㉣㘷ち戵㐹扡㤱㐰㑥晡づ捡愹㈹㘷㐴㝤愵愵㕣㘳㐲㔰㈷搷㌶㔶㔱挹㝥摥㑦搱捤搴挹㐵晦㈰㡦晦㔲㠳㕣昴ㄹ搲昰㜴㔸慥〹搴㈶改㍥〲戹攸㌳㐲㜲㍤搵㔲慥ㅤ㈴慡搷搷昵慣ち挹㐵昷ㄲ㤶㉢捡㤹戳攰㈹つ摡挵㥥晡愶搰㔷㜱㍥㤲㠷摥ㄵ㈰㉣㈴㌸㔷ㄸ攰昷㝣ㄷ戹敤ㄵ㕤㠷搵㜹㤱挳慡㍦㜲挴愰㉤捦㔰㕤㠶攲㐴愰愰㝡㌷㠰攲ㅣ挰㥦愱昷〴〸ぢ〹㕡戲㌳ㄷ㥡㑤戸摣挰㝥戴ㄸ晥っ晤扥〰㘱㈱㐱扤㜷收㐲㈵ぢ㤷ㅢ搹㡦晡挵ㅦ扥㘶ぢ㄰ㄶ㤴っ㤶戵㌷〵戵㡣㜸㤲ㅣ㌴捤愹㙦〶㠲つ㐰〶挳昲㉤〱ㄵ㝥㡣㈴〷㈵㔴扦攵㔳㠹戰愴㥡づ愸㠴ㄷ㠵ㄶ慡㕢㝤㉡ㄱ㠶㔴㔶㐰㠵ㅦ㈳㐹愱㠴㙡㐶愸㤲ㄴ㐷捡晣扥づㄲ㔰㄰㤹㝢㥦っ收㥥㌴昲愰㤹愴㑣㔲捡晡愴㤴㐶㐸ㅦっ㤳捥㤲㡡㠲〹㘹捥㈷愵㐸㐲晡昱㌰愹㜰愵㜴㐲㥡昷㐹㈹㤷㤰㍥㄰㈶㈵搷㈸㐵散昰㤶戵收㙢ㄹㅡ改〲扦敡愰搷㡤ㄷ戶ㄴ换晥ㄷ挵㘶㠱敦㍤㡢㈷〵愹㡢愱㉡捤㤲㙡㑤㤵㜶愰㕡㈵㝤㔶昸慦㉢昸㜵㌶㐹㠶㙡㑣㤷㌷戶〸㍤㐲〰㐶〱挶搹敤昷搷㡡㠰ㄴ㌷愶ㄶ㑣ㄸ昳扦㤰㜷愰つ㕥㑡㔷㌱㈹㉡慡㔵愶攳㝥㈰㡡挶愲攲昴晢〱㠴愰㠶昹昴搴慤搰㤷㠰㈸㕡㑣攸摤㉡㝤ㄵ昳改㘹㈸愱昰慡ㄴ㔵㑣㈸愲ㄴ㘸〱挳㘱昷挵㘵㡣攲㑡挶㠶晥扡っ㉥㘴挴㤴愱攲ㄸ昹昰戸㤲戱戰晤㐰搰㑥㘳㈸㡥挴㙦愷挴㠲㈵挹㐰㈶㈰晦㙦〰づ㐳散㈰攵㌹㈹㉢㔶换㜰攷㠱㘸㜲搱㌵㡣㐵晣㠷㠳㠰攲昶㉡㐵つㄳち㜶攰搳昴〷〰ㄴㅢ愵昴㐱㤶愴ち㔴晡づ㤴戸㤲㜹㉢㘹㘲敤㙦㠷㙡㤳㈴㤱搸昲㄰㄰㝤㈷挱㕤〰昱㈴愹㐴攸て戱敥㜷〸敥〶攸敦㡦㤲昲㥣昶㜳㔰㑥㌷㥣㠸㑣愵攰戳㝤扥摢敤㉦昸㕦ち㐸ㅢ晥挳〲㥢㥢ㄷ搱ㄲ㔶て搵㤱挶晤㉡挲㠴㡦㔶㔷㔳㙦搰挴攵昷㑥㤷㤲敡挱㤸㜹㐳挲㤵敤㠷挲㈷昸㑢㘹㘱㔴晥㍡㌲㝦ㄷち敡㥡㤸㥡搰昷〰攱〹ㄷ〶慥愱㔲㔶搴㌴ㄵ㘹晥ㅥ㠹㜷㠳昸挳㌵攲ㅡ敡ㄳ搳㈲㐲㝣㉦㝢散ㅡ搹戹㜵换㉥晤㤱ㅡ㝤つ昵改㘹㌲愱晦㈸㄰㤱攴昷㙢挴㌵搴㈷愶㘹㠵昸㘳㈴愶㈴昷搵㠸㙢愸㑦捣㈹㈰挴㠷㠱㔴㈴昹㠳ㅡ㝤つㄵ晡〴㠷㡤扦㕡〶㌰挱戱搵搷㔰晡晡ㅡ㡡㔸㕦㐳㌹敡㙢昸愴扡㥡摥晦〷扡㑣挵散</t>
  </si>
</sst>
</file>

<file path=xl/styles.xml><?xml version="1.0" encoding="utf-8"?>
<styleSheet xmlns="http://schemas.openxmlformats.org/spreadsheetml/2006/main">
  <numFmts count="3">
    <numFmt numFmtId="6" formatCode="&quot;$&quot;#,##0_);[Red]\(&quot;$&quot;#,##0\)"/>
    <numFmt numFmtId="164" formatCode="0.0"/>
    <numFmt numFmtId="165" formatCode="0.000"/>
  </numFmts>
  <fonts count="10">
    <font>
      <sz val="10"/>
      <name val="Arial"/>
    </font>
    <font>
      <b/>
      <sz val="10"/>
      <name val="Arial"/>
      <family val="2"/>
    </font>
    <font>
      <b/>
      <sz val="10"/>
      <color indexed="17"/>
      <name val="Arial"/>
      <family val="2"/>
    </font>
    <font>
      <sz val="10"/>
      <name val="Arial"/>
      <family val="2"/>
    </font>
    <font>
      <b/>
      <sz val="10"/>
      <color indexed="17"/>
      <name val="Arial"/>
      <family val="2"/>
    </font>
    <font>
      <sz val="8"/>
      <name val="Arial"/>
      <family val="2"/>
    </font>
    <font>
      <sz val="10"/>
      <color indexed="17"/>
      <name val="Arial"/>
      <family val="2"/>
    </font>
    <font>
      <sz val="8"/>
      <color indexed="81"/>
      <name val="Tahoma"/>
      <family val="2"/>
    </font>
    <font>
      <b/>
      <sz val="8"/>
      <color indexed="81"/>
      <name val="Tahoma"/>
      <family val="2"/>
    </font>
    <font>
      <sz val="12"/>
      <name val="Times New Roman"/>
      <family val="1"/>
    </font>
  </fonts>
  <fills count="4">
    <fill>
      <patternFill patternType="none"/>
    </fill>
    <fill>
      <patternFill patternType="gray125"/>
    </fill>
    <fill>
      <patternFill patternType="solid">
        <fgColor indexed="15"/>
        <bgColor indexed="64"/>
      </patternFill>
    </fill>
    <fill>
      <patternFill patternType="solid">
        <fgColor rgb="FF00FFFF"/>
        <bgColor indexed="64"/>
      </patternFill>
    </fill>
  </fills>
  <borders count="1">
    <border>
      <left/>
      <right/>
      <top/>
      <bottom/>
      <diagonal/>
    </border>
  </borders>
  <cellStyleXfs count="2">
    <xf numFmtId="0" fontId="0" fillId="0" borderId="0"/>
    <xf numFmtId="0" fontId="9" fillId="0" borderId="0"/>
  </cellStyleXfs>
  <cellXfs count="66">
    <xf numFmtId="0" fontId="0" fillId="0" borderId="0" xfId="0"/>
    <xf numFmtId="0" fontId="1" fillId="0" borderId="0" xfId="0" applyFont="1"/>
    <xf numFmtId="15" fontId="1" fillId="0" borderId="0" xfId="0" applyNumberFormat="1" applyFont="1"/>
    <xf numFmtId="0" fontId="2" fillId="0" borderId="0" xfId="0" applyFont="1"/>
    <xf numFmtId="1" fontId="0" fillId="0" borderId="0" xfId="0" applyNumberFormat="1"/>
    <xf numFmtId="0" fontId="3" fillId="0" borderId="0" xfId="0" applyFont="1"/>
    <xf numFmtId="164" fontId="4" fillId="0" borderId="0" xfId="0" applyNumberFormat="1" applyFont="1"/>
    <xf numFmtId="0" fontId="0" fillId="0" borderId="0" xfId="0" applyFill="1"/>
    <xf numFmtId="165" fontId="0" fillId="0" borderId="0" xfId="0" applyNumberFormat="1"/>
    <xf numFmtId="2" fontId="0" fillId="0" borderId="0" xfId="0" applyNumberFormat="1"/>
    <xf numFmtId="1" fontId="1" fillId="0" borderId="0" xfId="0" applyNumberFormat="1" applyFont="1"/>
    <xf numFmtId="2" fontId="0" fillId="0" borderId="0" xfId="0" applyNumberFormat="1" applyFill="1"/>
    <xf numFmtId="164" fontId="3" fillId="0" borderId="0" xfId="0" applyNumberFormat="1" applyFont="1"/>
    <xf numFmtId="6" fontId="3" fillId="0" borderId="0" xfId="0" applyNumberFormat="1" applyFont="1"/>
    <xf numFmtId="0" fontId="0" fillId="0" borderId="0" xfId="0" applyFont="1"/>
    <xf numFmtId="164" fontId="0" fillId="0" borderId="0" xfId="0" applyNumberFormat="1" applyFont="1"/>
    <xf numFmtId="164" fontId="0" fillId="0" borderId="0" xfId="0" applyNumberFormat="1"/>
    <xf numFmtId="164" fontId="3" fillId="0" borderId="0" xfId="0" applyNumberFormat="1" applyFont="1" applyFill="1"/>
    <xf numFmtId="1" fontId="3" fillId="0" borderId="0" xfId="0" applyNumberFormat="1" applyFont="1" applyFill="1"/>
    <xf numFmtId="1" fontId="0" fillId="0" borderId="0" xfId="0" applyNumberFormat="1" applyFill="1"/>
    <xf numFmtId="0" fontId="1" fillId="0" borderId="0" xfId="0" applyFont="1" applyAlignment="1">
      <alignment horizontal="right"/>
    </xf>
    <xf numFmtId="164" fontId="3" fillId="2" borderId="0" xfId="0" applyNumberFormat="1" applyFont="1" applyFill="1"/>
    <xf numFmtId="6" fontId="3" fillId="2" borderId="0" xfId="0" applyNumberFormat="1" applyFont="1" applyFill="1"/>
    <xf numFmtId="0" fontId="3" fillId="2" borderId="0" xfId="0" applyFont="1" applyFill="1"/>
    <xf numFmtId="9" fontId="1" fillId="0" borderId="0" xfId="0" applyNumberFormat="1" applyFont="1"/>
    <xf numFmtId="0" fontId="1" fillId="0" borderId="0" xfId="0" quotePrefix="1" applyFont="1" applyAlignment="1">
      <alignment horizontal="left"/>
    </xf>
    <xf numFmtId="0" fontId="0" fillId="0" borderId="0" xfId="0" quotePrefix="1"/>
    <xf numFmtId="164" fontId="1" fillId="0" borderId="0" xfId="0" applyNumberFormat="1" applyFont="1"/>
    <xf numFmtId="1" fontId="3" fillId="0" borderId="0" xfId="0" applyNumberFormat="1" applyFont="1"/>
    <xf numFmtId="0" fontId="1" fillId="0" borderId="0" xfId="0" applyFont="1" applyFill="1"/>
    <xf numFmtId="2" fontId="1" fillId="0" borderId="0" xfId="0" applyNumberFormat="1" applyFont="1"/>
    <xf numFmtId="6" fontId="3" fillId="3" borderId="0" xfId="0" applyNumberFormat="1" applyFont="1" applyFill="1"/>
    <xf numFmtId="0" fontId="9" fillId="0" borderId="0" xfId="1"/>
    <xf numFmtId="0" fontId="1" fillId="0" borderId="0" xfId="1" applyFont="1"/>
    <xf numFmtId="15" fontId="1" fillId="0" borderId="0" xfId="1" applyNumberFormat="1" applyFont="1"/>
    <xf numFmtId="9" fontId="2" fillId="0" borderId="0" xfId="1" applyNumberFormat="1" applyFont="1"/>
    <xf numFmtId="164" fontId="2" fillId="0" borderId="0" xfId="1" applyNumberFormat="1" applyFont="1"/>
    <xf numFmtId="0" fontId="2" fillId="0" borderId="0" xfId="1" applyFont="1"/>
    <xf numFmtId="0" fontId="9" fillId="0" borderId="0" xfId="1" applyFont="1"/>
    <xf numFmtId="164" fontId="9" fillId="0" borderId="0" xfId="1" applyNumberFormat="1" applyFont="1"/>
    <xf numFmtId="1" fontId="9" fillId="0" borderId="0" xfId="1" applyNumberFormat="1"/>
    <xf numFmtId="0" fontId="3" fillId="0" borderId="0" xfId="1" applyFont="1"/>
    <xf numFmtId="2" fontId="2" fillId="0" borderId="0" xfId="1" applyNumberFormat="1" applyFont="1"/>
    <xf numFmtId="2" fontId="9" fillId="0" borderId="0" xfId="1" applyNumberFormat="1" applyFont="1"/>
    <xf numFmtId="1" fontId="9" fillId="0" borderId="0" xfId="1" applyNumberFormat="1" applyFont="1"/>
    <xf numFmtId="0" fontId="2" fillId="0" borderId="0" xfId="1" applyFont="1" applyFill="1"/>
    <xf numFmtId="2" fontId="9" fillId="0" borderId="0" xfId="1" applyNumberFormat="1"/>
    <xf numFmtId="164" fontId="6" fillId="0" borderId="0" xfId="1" applyNumberFormat="1" applyFont="1"/>
    <xf numFmtId="0" fontId="6" fillId="0" borderId="0" xfId="1" applyFont="1"/>
    <xf numFmtId="1" fontId="9" fillId="0" borderId="0" xfId="1" applyNumberFormat="1" applyFill="1"/>
    <xf numFmtId="2" fontId="9" fillId="0" borderId="0" xfId="1" applyNumberFormat="1" applyFill="1"/>
    <xf numFmtId="164" fontId="3" fillId="0" borderId="0" xfId="1" applyNumberFormat="1" applyFont="1"/>
    <xf numFmtId="164" fontId="3" fillId="0" borderId="0" xfId="1" applyNumberFormat="1" applyFont="1" applyFill="1"/>
    <xf numFmtId="0" fontId="9" fillId="0" borderId="0" xfId="1" applyFill="1"/>
    <xf numFmtId="165" fontId="9" fillId="0" borderId="0" xfId="1" applyNumberFormat="1"/>
    <xf numFmtId="6" fontId="3" fillId="2" borderId="0" xfId="1" applyNumberFormat="1" applyFont="1" applyFill="1"/>
    <xf numFmtId="6" fontId="3" fillId="0" borderId="0" xfId="1" applyNumberFormat="1" applyFont="1" applyFill="1"/>
    <xf numFmtId="1" fontId="1" fillId="0" borderId="0" xfId="1" applyNumberFormat="1" applyFont="1"/>
    <xf numFmtId="0" fontId="3" fillId="0" borderId="0" xfId="1" applyFont="1" applyFill="1"/>
    <xf numFmtId="164" fontId="3" fillId="2" borderId="0" xfId="1" applyNumberFormat="1" applyFont="1" applyFill="1"/>
    <xf numFmtId="1" fontId="3" fillId="0" borderId="0" xfId="1" applyNumberFormat="1" applyFont="1" applyFill="1"/>
    <xf numFmtId="164" fontId="9" fillId="0" borderId="0" xfId="1" applyNumberFormat="1"/>
    <xf numFmtId="0" fontId="1" fillId="0" borderId="0" xfId="1" applyFont="1" applyAlignment="1">
      <alignment horizontal="right"/>
    </xf>
    <xf numFmtId="164" fontId="9" fillId="0" borderId="0" xfId="1" applyNumberFormat="1" applyFill="1"/>
    <xf numFmtId="164" fontId="3" fillId="3" borderId="0" xfId="1" applyNumberFormat="1" applyFont="1" applyFill="1"/>
    <xf numFmtId="0" fontId="3" fillId="3" borderId="0" xfId="1" applyFont="1" applyFill="1"/>
  </cellXfs>
  <cellStyles count="2">
    <cellStyle name="Normal" xfId="0" builtinId="0"/>
    <cellStyle name="Normal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7.png"/></Relationships>
</file>

<file path=xl/drawings/_rels/drawing4.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png"/><Relationship Id="rId6" Type="http://schemas.openxmlformats.org/officeDocument/2006/relationships/image" Target="../media/image13.png"/><Relationship Id="rId5" Type="http://schemas.openxmlformats.org/officeDocument/2006/relationships/image" Target="../media/image12.png"/><Relationship Id="rId4"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0</xdr:col>
      <xdr:colOff>355600</xdr:colOff>
      <xdr:row>21</xdr:row>
      <xdr:rowOff>127000</xdr:rowOff>
    </xdr:from>
    <xdr:to>
      <xdr:col>12</xdr:col>
      <xdr:colOff>517525</xdr:colOff>
      <xdr:row>42</xdr:row>
      <xdr:rowOff>9525</xdr:rowOff>
    </xdr:to>
    <xdr:pic>
      <xdr:nvPicPr>
        <xdr:cNvPr id="11266" name="Picture 2"/>
        <xdr:cNvPicPr>
          <a:picLocks noChangeAspect="1" noChangeArrowheads="1"/>
        </xdr:cNvPicPr>
      </xdr:nvPicPr>
      <xdr:blipFill>
        <a:blip xmlns:r="http://schemas.openxmlformats.org/officeDocument/2006/relationships" r:embed="rId1"/>
        <a:srcRect/>
        <a:stretch>
          <a:fillRect/>
        </a:stretch>
      </xdr:blipFill>
      <xdr:spPr bwMode="auto">
        <a:xfrm>
          <a:off x="355600" y="3594100"/>
          <a:ext cx="7477125" cy="3349625"/>
        </a:xfrm>
        <a:prstGeom prst="rect">
          <a:avLst/>
        </a:prstGeom>
        <a:noFill/>
        <a:ln w="1">
          <a:noFill/>
          <a:miter lim="800000"/>
          <a:headEnd/>
          <a:tailEnd type="none" w="med" len="med"/>
        </a:ln>
        <a:effectLst/>
      </xdr:spPr>
    </xdr:pic>
    <xdr:clientData/>
  </xdr:twoCellAnchor>
  <xdr:twoCellAnchor editAs="oneCell">
    <xdr:from>
      <xdr:col>0</xdr:col>
      <xdr:colOff>355600</xdr:colOff>
      <xdr:row>43</xdr:row>
      <xdr:rowOff>127000</xdr:rowOff>
    </xdr:from>
    <xdr:to>
      <xdr:col>12</xdr:col>
      <xdr:colOff>517525</xdr:colOff>
      <xdr:row>64</xdr:row>
      <xdr:rowOff>9525</xdr:rowOff>
    </xdr:to>
    <xdr:pic>
      <xdr:nvPicPr>
        <xdr:cNvPr id="11268" name="Picture 4"/>
        <xdr:cNvPicPr>
          <a:picLocks noChangeAspect="1" noChangeArrowheads="1"/>
        </xdr:cNvPicPr>
      </xdr:nvPicPr>
      <xdr:blipFill>
        <a:blip xmlns:r="http://schemas.openxmlformats.org/officeDocument/2006/relationships" r:embed="rId2"/>
        <a:srcRect/>
        <a:stretch>
          <a:fillRect/>
        </a:stretch>
      </xdr:blipFill>
      <xdr:spPr bwMode="auto">
        <a:xfrm>
          <a:off x="355600" y="7226300"/>
          <a:ext cx="7477125" cy="3349625"/>
        </a:xfrm>
        <a:prstGeom prst="rect">
          <a:avLst/>
        </a:prstGeom>
        <a:noFill/>
        <a:ln w="1">
          <a:noFill/>
          <a:miter lim="800000"/>
          <a:headEnd/>
          <a:tailEnd type="none" w="med" len="med"/>
        </a:ln>
        <a:effectLst/>
      </xdr:spPr>
    </xdr:pic>
    <xdr:clientData/>
  </xdr:twoCellAnchor>
  <xdr:twoCellAnchor editAs="oneCell">
    <xdr:from>
      <xdr:col>0</xdr:col>
      <xdr:colOff>355600</xdr:colOff>
      <xdr:row>1</xdr:row>
      <xdr:rowOff>0</xdr:rowOff>
    </xdr:from>
    <xdr:to>
      <xdr:col>12</xdr:col>
      <xdr:colOff>565150</xdr:colOff>
      <xdr:row>20</xdr:row>
      <xdr:rowOff>85725</xdr:rowOff>
    </xdr:to>
    <xdr:pic>
      <xdr:nvPicPr>
        <xdr:cNvPr id="11271" name="Picture 7"/>
        <xdr:cNvPicPr>
          <a:picLocks noChangeAspect="1" noChangeArrowheads="1"/>
        </xdr:cNvPicPr>
      </xdr:nvPicPr>
      <xdr:blipFill>
        <a:blip xmlns:r="http://schemas.openxmlformats.org/officeDocument/2006/relationships" r:embed="rId3"/>
        <a:srcRect/>
        <a:stretch>
          <a:fillRect/>
        </a:stretch>
      </xdr:blipFill>
      <xdr:spPr bwMode="auto">
        <a:xfrm>
          <a:off x="355600" y="165100"/>
          <a:ext cx="7524750" cy="3222625"/>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176893</xdr:colOff>
      <xdr:row>0</xdr:row>
      <xdr:rowOff>136072</xdr:rowOff>
    </xdr:from>
    <xdr:to>
      <xdr:col>12</xdr:col>
      <xdr:colOff>338818</xdr:colOff>
      <xdr:row>17</xdr:row>
      <xdr:rowOff>17690</xdr:rowOff>
    </xdr:to>
    <xdr:pic>
      <xdr:nvPicPr>
        <xdr:cNvPr id="15361" name="Picture 1"/>
        <xdr:cNvPicPr>
          <a:picLocks noChangeAspect="1" noChangeArrowheads="1"/>
        </xdr:cNvPicPr>
      </xdr:nvPicPr>
      <xdr:blipFill>
        <a:blip xmlns:r="http://schemas.openxmlformats.org/officeDocument/2006/relationships" r:embed="rId1"/>
        <a:srcRect/>
        <a:stretch>
          <a:fillRect/>
        </a:stretch>
      </xdr:blipFill>
      <xdr:spPr bwMode="auto">
        <a:xfrm>
          <a:off x="176893" y="136072"/>
          <a:ext cx="7509782" cy="3351439"/>
        </a:xfrm>
        <a:prstGeom prst="rect">
          <a:avLst/>
        </a:prstGeom>
        <a:noFill/>
        <a:ln w="1">
          <a:noFill/>
          <a:miter lim="800000"/>
          <a:headEnd/>
          <a:tailEnd type="none" w="med" len="med"/>
        </a:ln>
        <a:effectLst/>
      </xdr:spPr>
    </xdr:pic>
    <xdr:clientData/>
  </xdr:twoCellAnchor>
  <xdr:twoCellAnchor editAs="oneCell">
    <xdr:from>
      <xdr:col>0</xdr:col>
      <xdr:colOff>176893</xdr:colOff>
      <xdr:row>17</xdr:row>
      <xdr:rowOff>136073</xdr:rowOff>
    </xdr:from>
    <xdr:to>
      <xdr:col>12</xdr:col>
      <xdr:colOff>338818</xdr:colOff>
      <xdr:row>34</xdr:row>
      <xdr:rowOff>17690</xdr:rowOff>
    </xdr:to>
    <xdr:pic>
      <xdr:nvPicPr>
        <xdr:cNvPr id="15362" name="Picture 2"/>
        <xdr:cNvPicPr>
          <a:picLocks noChangeAspect="1" noChangeArrowheads="1"/>
        </xdr:cNvPicPr>
      </xdr:nvPicPr>
      <xdr:blipFill>
        <a:blip xmlns:r="http://schemas.openxmlformats.org/officeDocument/2006/relationships" r:embed="rId2"/>
        <a:srcRect/>
        <a:stretch>
          <a:fillRect/>
        </a:stretch>
      </xdr:blipFill>
      <xdr:spPr bwMode="auto">
        <a:xfrm>
          <a:off x="176893" y="3605894"/>
          <a:ext cx="7509782" cy="3351439"/>
        </a:xfrm>
        <a:prstGeom prst="rect">
          <a:avLst/>
        </a:prstGeom>
        <a:noFill/>
        <a:ln w="1">
          <a:noFill/>
          <a:miter lim="800000"/>
          <a:headEnd/>
          <a:tailEnd type="none" w="med" len="med"/>
        </a:ln>
        <a:effectLst/>
      </xdr:spPr>
    </xdr:pic>
    <xdr:clientData/>
  </xdr:twoCellAnchor>
  <xdr:twoCellAnchor editAs="oneCell">
    <xdr:from>
      <xdr:col>0</xdr:col>
      <xdr:colOff>176892</xdr:colOff>
      <xdr:row>34</xdr:row>
      <xdr:rowOff>81643</xdr:rowOff>
    </xdr:from>
    <xdr:to>
      <xdr:col>12</xdr:col>
      <xdr:colOff>338818</xdr:colOff>
      <xdr:row>50</xdr:row>
      <xdr:rowOff>167368</xdr:rowOff>
    </xdr:to>
    <xdr:pic>
      <xdr:nvPicPr>
        <xdr:cNvPr id="15364" name="Picture 4"/>
        <xdr:cNvPicPr>
          <a:picLocks noChangeAspect="1" noChangeArrowheads="1"/>
        </xdr:cNvPicPr>
      </xdr:nvPicPr>
      <xdr:blipFill>
        <a:blip xmlns:r="http://schemas.openxmlformats.org/officeDocument/2006/relationships" r:embed="rId3"/>
        <a:srcRect/>
        <a:stretch>
          <a:fillRect/>
        </a:stretch>
      </xdr:blipFill>
      <xdr:spPr bwMode="auto">
        <a:xfrm>
          <a:off x="176892" y="7021286"/>
          <a:ext cx="7509783" cy="3351439"/>
        </a:xfrm>
        <a:prstGeom prst="rect">
          <a:avLst/>
        </a:prstGeom>
        <a:noFill/>
        <a:ln w="1">
          <a:noFill/>
          <a:miter lim="800000"/>
          <a:headEnd/>
          <a:tailEnd type="none" w="med" len="med"/>
        </a:ln>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16</xdr:col>
      <xdr:colOff>0</xdr:colOff>
      <xdr:row>18</xdr:row>
      <xdr:rowOff>0</xdr:rowOff>
    </xdr:from>
    <xdr:to>
      <xdr:col>28</xdr:col>
      <xdr:colOff>194582</xdr:colOff>
      <xdr:row>34</xdr:row>
      <xdr:rowOff>100239</xdr:rowOff>
    </xdr:to>
    <xdr:pic>
      <xdr:nvPicPr>
        <xdr:cNvPr id="2" name="Picture 3"/>
        <xdr:cNvPicPr>
          <a:picLocks noChangeAspect="1" noChangeArrowheads="1"/>
        </xdr:cNvPicPr>
      </xdr:nvPicPr>
      <xdr:blipFill>
        <a:blip xmlns:r="http://schemas.openxmlformats.org/officeDocument/2006/relationships" r:embed="rId1"/>
        <a:srcRect/>
        <a:stretch>
          <a:fillRect/>
        </a:stretch>
      </xdr:blipFill>
      <xdr:spPr bwMode="auto">
        <a:xfrm>
          <a:off x="13373100" y="3657600"/>
          <a:ext cx="7509782" cy="3351439"/>
        </a:xfrm>
        <a:prstGeom prst="rect">
          <a:avLst/>
        </a:prstGeom>
        <a:noFill/>
        <a:ln w="1">
          <a:noFill/>
          <a:miter lim="800000"/>
          <a:headEnd/>
          <a:tailEnd type="none" w="med" len="med"/>
        </a:ln>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9</xdr:col>
      <xdr:colOff>333375</xdr:colOff>
      <xdr:row>20</xdr:row>
      <xdr:rowOff>85725</xdr:rowOff>
    </xdr:to>
    <xdr:pic>
      <xdr:nvPicPr>
        <xdr:cNvPr id="3111" name="Picture 3"/>
        <xdr:cNvPicPr>
          <a:picLocks noChangeAspect="1" noChangeArrowheads="1"/>
        </xdr:cNvPicPr>
      </xdr:nvPicPr>
      <xdr:blipFill>
        <a:blip xmlns:r="http://schemas.openxmlformats.org/officeDocument/2006/relationships" r:embed="rId1"/>
        <a:srcRect/>
        <a:stretch>
          <a:fillRect/>
        </a:stretch>
      </xdr:blipFill>
      <xdr:spPr bwMode="auto">
        <a:xfrm>
          <a:off x="609600" y="161925"/>
          <a:ext cx="5210175" cy="3162300"/>
        </a:xfrm>
        <a:prstGeom prst="rect">
          <a:avLst/>
        </a:prstGeom>
        <a:noFill/>
        <a:ln w="1">
          <a:noFill/>
          <a:miter lim="800000"/>
          <a:headEnd/>
          <a:tailEnd/>
        </a:ln>
      </xdr:spPr>
    </xdr:pic>
    <xdr:clientData/>
  </xdr:twoCellAnchor>
  <xdr:twoCellAnchor editAs="oneCell">
    <xdr:from>
      <xdr:col>1</xdr:col>
      <xdr:colOff>0</xdr:colOff>
      <xdr:row>22</xdr:row>
      <xdr:rowOff>0</xdr:rowOff>
    </xdr:from>
    <xdr:to>
      <xdr:col>9</xdr:col>
      <xdr:colOff>285750</xdr:colOff>
      <xdr:row>42</xdr:row>
      <xdr:rowOff>47625</xdr:rowOff>
    </xdr:to>
    <xdr:pic>
      <xdr:nvPicPr>
        <xdr:cNvPr id="3112" name="Picture 4"/>
        <xdr:cNvPicPr>
          <a:picLocks noChangeAspect="1" noChangeArrowheads="1"/>
        </xdr:cNvPicPr>
      </xdr:nvPicPr>
      <xdr:blipFill>
        <a:blip xmlns:r="http://schemas.openxmlformats.org/officeDocument/2006/relationships" r:embed="rId2"/>
        <a:srcRect/>
        <a:stretch>
          <a:fillRect/>
        </a:stretch>
      </xdr:blipFill>
      <xdr:spPr bwMode="auto">
        <a:xfrm>
          <a:off x="609600" y="3562350"/>
          <a:ext cx="5162550" cy="3286125"/>
        </a:xfrm>
        <a:prstGeom prst="rect">
          <a:avLst/>
        </a:prstGeom>
        <a:noFill/>
        <a:ln w="1">
          <a:noFill/>
          <a:miter lim="800000"/>
          <a:headEnd/>
          <a:tailEnd/>
        </a:ln>
      </xdr:spPr>
    </xdr:pic>
    <xdr:clientData/>
  </xdr:twoCellAnchor>
  <xdr:twoCellAnchor editAs="oneCell">
    <xdr:from>
      <xdr:col>1</xdr:col>
      <xdr:colOff>0</xdr:colOff>
      <xdr:row>44</xdr:row>
      <xdr:rowOff>0</xdr:rowOff>
    </xdr:from>
    <xdr:to>
      <xdr:col>9</xdr:col>
      <xdr:colOff>285750</xdr:colOff>
      <xdr:row>64</xdr:row>
      <xdr:rowOff>47625</xdr:rowOff>
    </xdr:to>
    <xdr:pic>
      <xdr:nvPicPr>
        <xdr:cNvPr id="3113" name="Picture 5"/>
        <xdr:cNvPicPr>
          <a:picLocks noChangeAspect="1" noChangeArrowheads="1"/>
        </xdr:cNvPicPr>
      </xdr:nvPicPr>
      <xdr:blipFill>
        <a:blip xmlns:r="http://schemas.openxmlformats.org/officeDocument/2006/relationships" r:embed="rId3"/>
        <a:srcRect/>
        <a:stretch>
          <a:fillRect/>
        </a:stretch>
      </xdr:blipFill>
      <xdr:spPr bwMode="auto">
        <a:xfrm>
          <a:off x="609600" y="7124700"/>
          <a:ext cx="5162550" cy="3286125"/>
        </a:xfrm>
        <a:prstGeom prst="rect">
          <a:avLst/>
        </a:prstGeom>
        <a:noFill/>
        <a:ln w="1">
          <a:noFill/>
          <a:miter lim="800000"/>
          <a:headEnd/>
          <a:tailEnd/>
        </a:ln>
      </xdr:spPr>
    </xdr:pic>
    <xdr:clientData/>
  </xdr:twoCellAnchor>
  <xdr:twoCellAnchor editAs="oneCell">
    <xdr:from>
      <xdr:col>11</xdr:col>
      <xdr:colOff>0</xdr:colOff>
      <xdr:row>1</xdr:row>
      <xdr:rowOff>0</xdr:rowOff>
    </xdr:from>
    <xdr:to>
      <xdr:col>19</xdr:col>
      <xdr:colOff>285750</xdr:colOff>
      <xdr:row>21</xdr:row>
      <xdr:rowOff>47625</xdr:rowOff>
    </xdr:to>
    <xdr:pic>
      <xdr:nvPicPr>
        <xdr:cNvPr id="3114" name="Picture 6"/>
        <xdr:cNvPicPr>
          <a:picLocks noChangeAspect="1" noChangeArrowheads="1"/>
        </xdr:cNvPicPr>
      </xdr:nvPicPr>
      <xdr:blipFill>
        <a:blip xmlns:r="http://schemas.openxmlformats.org/officeDocument/2006/relationships" r:embed="rId4"/>
        <a:srcRect/>
        <a:stretch>
          <a:fillRect/>
        </a:stretch>
      </xdr:blipFill>
      <xdr:spPr bwMode="auto">
        <a:xfrm>
          <a:off x="6705600" y="161925"/>
          <a:ext cx="5162550" cy="3286125"/>
        </a:xfrm>
        <a:prstGeom prst="rect">
          <a:avLst/>
        </a:prstGeom>
        <a:noFill/>
        <a:ln w="1">
          <a:noFill/>
          <a:miter lim="800000"/>
          <a:headEnd/>
          <a:tailEnd/>
        </a:ln>
      </xdr:spPr>
    </xdr:pic>
    <xdr:clientData/>
  </xdr:twoCellAnchor>
  <xdr:twoCellAnchor editAs="oneCell">
    <xdr:from>
      <xdr:col>11</xdr:col>
      <xdr:colOff>0</xdr:colOff>
      <xdr:row>22</xdr:row>
      <xdr:rowOff>0</xdr:rowOff>
    </xdr:from>
    <xdr:to>
      <xdr:col>19</xdr:col>
      <xdr:colOff>285750</xdr:colOff>
      <xdr:row>42</xdr:row>
      <xdr:rowOff>47625</xdr:rowOff>
    </xdr:to>
    <xdr:pic>
      <xdr:nvPicPr>
        <xdr:cNvPr id="3115" name="Picture 7"/>
        <xdr:cNvPicPr>
          <a:picLocks noChangeAspect="1" noChangeArrowheads="1"/>
        </xdr:cNvPicPr>
      </xdr:nvPicPr>
      <xdr:blipFill>
        <a:blip xmlns:r="http://schemas.openxmlformats.org/officeDocument/2006/relationships" r:embed="rId5"/>
        <a:srcRect/>
        <a:stretch>
          <a:fillRect/>
        </a:stretch>
      </xdr:blipFill>
      <xdr:spPr bwMode="auto">
        <a:xfrm>
          <a:off x="6705600" y="3562350"/>
          <a:ext cx="5162550" cy="3286125"/>
        </a:xfrm>
        <a:prstGeom prst="rect">
          <a:avLst/>
        </a:prstGeom>
        <a:noFill/>
        <a:ln w="1">
          <a:noFill/>
          <a:miter lim="800000"/>
          <a:headEnd/>
          <a:tailEnd/>
        </a:ln>
      </xdr:spPr>
    </xdr:pic>
    <xdr:clientData/>
  </xdr:twoCellAnchor>
  <xdr:twoCellAnchor editAs="oneCell">
    <xdr:from>
      <xdr:col>11</xdr:col>
      <xdr:colOff>0</xdr:colOff>
      <xdr:row>44</xdr:row>
      <xdr:rowOff>0</xdr:rowOff>
    </xdr:from>
    <xdr:to>
      <xdr:col>19</xdr:col>
      <xdr:colOff>285750</xdr:colOff>
      <xdr:row>64</xdr:row>
      <xdr:rowOff>47625</xdr:rowOff>
    </xdr:to>
    <xdr:pic>
      <xdr:nvPicPr>
        <xdr:cNvPr id="3116" name="Picture 8"/>
        <xdr:cNvPicPr>
          <a:picLocks noChangeAspect="1" noChangeArrowheads="1"/>
        </xdr:cNvPicPr>
      </xdr:nvPicPr>
      <xdr:blipFill>
        <a:blip xmlns:r="http://schemas.openxmlformats.org/officeDocument/2006/relationships" r:embed="rId6"/>
        <a:srcRect/>
        <a:stretch>
          <a:fillRect/>
        </a:stretch>
      </xdr:blipFill>
      <xdr:spPr bwMode="auto">
        <a:xfrm>
          <a:off x="6705600" y="7124700"/>
          <a:ext cx="5162550" cy="3286125"/>
        </a:xfrm>
        <a:prstGeom prst="rect">
          <a:avLst/>
        </a:prstGeom>
        <a:noFill/>
        <a:ln w="1">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codeName="Sheet1"/>
  <dimension ref="A1:G31"/>
  <sheetViews>
    <sheetView workbookViewId="0"/>
  </sheetViews>
  <sheetFormatPr defaultRowHeight="12.75"/>
  <cols>
    <col min="1" max="7" width="36.7109375" customWidth="1"/>
  </cols>
  <sheetData>
    <row r="1" spans="1:7">
      <c r="A1" s="1" t="s">
        <v>74</v>
      </c>
    </row>
    <row r="3" spans="1:7">
      <c r="A3" t="s">
        <v>75</v>
      </c>
      <c r="B3" t="s">
        <v>76</v>
      </c>
      <c r="C3">
        <v>0</v>
      </c>
    </row>
    <row r="4" spans="1:7">
      <c r="A4" t="s">
        <v>77</v>
      </c>
    </row>
    <row r="5" spans="1:7">
      <c r="A5" t="s">
        <v>78</v>
      </c>
    </row>
    <row r="7" spans="1:7">
      <c r="A7" s="1" t="s">
        <v>79</v>
      </c>
      <c r="B7" t="s">
        <v>80</v>
      </c>
    </row>
    <row r="8" spans="1:7">
      <c r="B8">
        <v>7</v>
      </c>
    </row>
    <row r="10" spans="1:7">
      <c r="A10" t="s">
        <v>81</v>
      </c>
    </row>
    <row r="11" spans="1:7">
      <c r="A11" t="e">
        <f>CB_DATA_!#REF!</f>
        <v>#REF!</v>
      </c>
      <c r="B11" t="e">
        <f>#REF!</f>
        <v>#REF!</v>
      </c>
      <c r="C11" t="e">
        <f>#REF!</f>
        <v>#REF!</v>
      </c>
      <c r="D11" t="e">
        <f>'Fig 11.19'!#REF!</f>
        <v>#REF!</v>
      </c>
      <c r="E11" t="e">
        <f>#REF!</f>
        <v>#REF!</v>
      </c>
      <c r="F11" t="e">
        <f>'Fig 11.18'!#REF!</f>
        <v>#REF!</v>
      </c>
      <c r="G11" t="e">
        <f>'M4 - Model (2)'!#REF!</f>
        <v>#REF!</v>
      </c>
    </row>
    <row r="13" spans="1:7">
      <c r="A13" t="s">
        <v>82</v>
      </c>
    </row>
    <row r="14" spans="1:7">
      <c r="A14" t="s">
        <v>97</v>
      </c>
      <c r="B14" t="s">
        <v>86</v>
      </c>
      <c r="C14" t="s">
        <v>91</v>
      </c>
      <c r="D14" t="s">
        <v>99</v>
      </c>
      <c r="E14" t="s">
        <v>95</v>
      </c>
      <c r="F14" s="26" t="s">
        <v>93</v>
      </c>
      <c r="G14" t="s">
        <v>104</v>
      </c>
    </row>
    <row r="16" spans="1:7">
      <c r="A16" t="s">
        <v>83</v>
      </c>
    </row>
    <row r="17" spans="1:7">
      <c r="B17">
        <v>1</v>
      </c>
      <c r="C17">
        <v>1</v>
      </c>
      <c r="E17">
        <v>1</v>
      </c>
    </row>
    <row r="19" spans="1:7">
      <c r="A19" t="s">
        <v>84</v>
      </c>
    </row>
    <row r="20" spans="1:7">
      <c r="A20">
        <v>28</v>
      </c>
      <c r="B20">
        <v>31</v>
      </c>
      <c r="C20">
        <v>31</v>
      </c>
      <c r="D20">
        <v>31</v>
      </c>
      <c r="E20">
        <v>31</v>
      </c>
      <c r="F20">
        <v>31</v>
      </c>
      <c r="G20">
        <v>31</v>
      </c>
    </row>
    <row r="25" spans="1:7">
      <c r="A25" s="1" t="s">
        <v>85</v>
      </c>
    </row>
    <row r="26" spans="1:7">
      <c r="A26" s="26" t="s">
        <v>87</v>
      </c>
      <c r="B26" s="26" t="s">
        <v>87</v>
      </c>
      <c r="C26" s="26" t="s">
        <v>87</v>
      </c>
      <c r="D26" s="26" t="s">
        <v>87</v>
      </c>
      <c r="E26" s="26" t="s">
        <v>87</v>
      </c>
      <c r="F26" s="26" t="s">
        <v>87</v>
      </c>
      <c r="G26" s="26" t="s">
        <v>87</v>
      </c>
    </row>
    <row r="27" spans="1:7">
      <c r="A27" t="s">
        <v>98</v>
      </c>
      <c r="B27" t="s">
        <v>88</v>
      </c>
      <c r="C27" t="s">
        <v>92</v>
      </c>
      <c r="D27" t="s">
        <v>94</v>
      </c>
      <c r="E27" t="s">
        <v>96</v>
      </c>
      <c r="F27" t="s">
        <v>94</v>
      </c>
      <c r="G27" t="s">
        <v>105</v>
      </c>
    </row>
    <row r="28" spans="1:7">
      <c r="A28" s="26" t="s">
        <v>89</v>
      </c>
      <c r="B28" s="26" t="s">
        <v>89</v>
      </c>
      <c r="C28" s="26" t="s">
        <v>89</v>
      </c>
      <c r="D28" s="26" t="s">
        <v>89</v>
      </c>
      <c r="E28" s="26" t="s">
        <v>89</v>
      </c>
      <c r="F28" s="26" t="s">
        <v>89</v>
      </c>
      <c r="G28" s="26" t="s">
        <v>89</v>
      </c>
    </row>
    <row r="29" spans="1:7">
      <c r="B29" s="26" t="s">
        <v>90</v>
      </c>
      <c r="C29" s="26" t="s">
        <v>90</v>
      </c>
      <c r="D29" s="26" t="s">
        <v>90</v>
      </c>
      <c r="E29" s="26" t="s">
        <v>90</v>
      </c>
      <c r="F29" s="26" t="s">
        <v>90</v>
      </c>
      <c r="G29" s="26" t="s">
        <v>90</v>
      </c>
    </row>
    <row r="30" spans="1:7">
      <c r="B30" t="s">
        <v>102</v>
      </c>
      <c r="C30" t="s">
        <v>101</v>
      </c>
      <c r="D30" t="s">
        <v>107</v>
      </c>
      <c r="E30" t="s">
        <v>100</v>
      </c>
      <c r="F30" t="s">
        <v>106</v>
      </c>
      <c r="G30" t="s">
        <v>108</v>
      </c>
    </row>
    <row r="31" spans="1:7">
      <c r="B31" s="26" t="s">
        <v>89</v>
      </c>
      <c r="C31" s="26" t="s">
        <v>89</v>
      </c>
      <c r="D31" s="26" t="s">
        <v>89</v>
      </c>
      <c r="E31" s="26" t="s">
        <v>89</v>
      </c>
      <c r="F31" s="26" t="s">
        <v>89</v>
      </c>
      <c r="G31" s="26" t="s">
        <v>89</v>
      </c>
    </row>
  </sheetData>
  <phoneticPr fontId="5"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sheetPr codeName="Sheet10"/>
  <dimension ref="A1:V92"/>
  <sheetViews>
    <sheetView topLeftCell="A37" zoomScale="75" workbookViewId="0">
      <selection activeCell="C81" sqref="C81:C82"/>
    </sheetView>
  </sheetViews>
  <sheetFormatPr defaultRowHeight="12.75"/>
  <cols>
    <col min="1" max="1" width="18.28515625" customWidth="1"/>
    <col min="2" max="2" width="26" customWidth="1"/>
    <col min="3" max="3" width="23.28515625" customWidth="1"/>
    <col min="4" max="4" width="10.5703125" bestFit="1" customWidth="1"/>
    <col min="6" max="22" width="7.85546875" customWidth="1"/>
  </cols>
  <sheetData>
    <row r="1" spans="1:9">
      <c r="A1" s="1" t="s">
        <v>28</v>
      </c>
      <c r="C1" s="1" t="s">
        <v>64</v>
      </c>
      <c r="I1" s="1"/>
    </row>
    <row r="2" spans="1:9">
      <c r="A2" s="1"/>
      <c r="B2" s="2"/>
    </row>
    <row r="4" spans="1:9">
      <c r="A4" s="2" t="s">
        <v>71</v>
      </c>
    </row>
    <row r="5" spans="1:9">
      <c r="A5" s="2"/>
      <c r="B5" s="1" t="s">
        <v>0</v>
      </c>
      <c r="D5" s="24">
        <v>0.1</v>
      </c>
      <c r="E5" s="5"/>
    </row>
    <row r="6" spans="1:9">
      <c r="A6" s="2"/>
      <c r="D6" s="5"/>
      <c r="E6" s="5"/>
    </row>
    <row r="7" spans="1:9">
      <c r="A7" s="2"/>
      <c r="B7" s="1" t="s">
        <v>1</v>
      </c>
      <c r="D7" s="5"/>
      <c r="E7" s="5"/>
    </row>
    <row r="8" spans="1:9">
      <c r="A8" s="2"/>
      <c r="C8" t="s">
        <v>2</v>
      </c>
      <c r="D8" s="1">
        <v>10</v>
      </c>
      <c r="E8" s="5"/>
    </row>
    <row r="9" spans="1:9">
      <c r="A9" s="2"/>
      <c r="C9" t="s">
        <v>3</v>
      </c>
      <c r="D9" s="1">
        <v>40</v>
      </c>
      <c r="E9" s="5"/>
    </row>
    <row r="10" spans="1:9">
      <c r="A10" s="2"/>
      <c r="C10" t="s">
        <v>4</v>
      </c>
      <c r="D10" s="1">
        <v>2</v>
      </c>
      <c r="E10" s="5"/>
    </row>
    <row r="11" spans="1:9">
      <c r="A11" s="2"/>
      <c r="D11" s="5"/>
      <c r="E11" s="5"/>
    </row>
    <row r="12" spans="1:9">
      <c r="A12" s="2"/>
      <c r="B12" s="1" t="s">
        <v>19</v>
      </c>
      <c r="D12" s="5"/>
      <c r="E12" s="5"/>
    </row>
    <row r="13" spans="1:9">
      <c r="A13" s="2"/>
      <c r="C13" s="1" t="s">
        <v>29</v>
      </c>
      <c r="D13" s="5"/>
      <c r="E13" s="5"/>
    </row>
    <row r="14" spans="1:9">
      <c r="A14" s="2"/>
      <c r="C14" t="s">
        <v>2</v>
      </c>
      <c r="D14" s="1">
        <v>0.5</v>
      </c>
      <c r="E14" s="27"/>
      <c r="I14" s="1"/>
    </row>
    <row r="15" spans="1:9">
      <c r="A15" s="2"/>
      <c r="C15" t="s">
        <v>3</v>
      </c>
      <c r="D15" s="1">
        <v>0.8</v>
      </c>
      <c r="E15" s="27"/>
      <c r="I15" s="1"/>
    </row>
    <row r="16" spans="1:9">
      <c r="A16" s="2"/>
      <c r="D16" s="1"/>
      <c r="E16" s="28"/>
    </row>
    <row r="17" spans="1:12">
      <c r="A17" s="2"/>
      <c r="C17" s="1" t="s">
        <v>30</v>
      </c>
      <c r="D17" s="1"/>
      <c r="E17" s="28"/>
      <c r="I17" s="5"/>
    </row>
    <row r="18" spans="1:12">
      <c r="A18" s="2"/>
      <c r="C18" s="5" t="s">
        <v>54</v>
      </c>
      <c r="D18" s="28" t="s">
        <v>55</v>
      </c>
      <c r="E18" s="5" t="s">
        <v>56</v>
      </c>
      <c r="I18" s="5"/>
    </row>
    <row r="19" spans="1:12">
      <c r="A19" s="2"/>
      <c r="C19" t="s">
        <v>2</v>
      </c>
      <c r="D19" s="1">
        <v>0.9</v>
      </c>
      <c r="E19" s="27">
        <v>0.1</v>
      </c>
      <c r="G19" s="3"/>
      <c r="H19" s="6"/>
    </row>
    <row r="20" spans="1:12">
      <c r="A20" s="2"/>
      <c r="C20" t="s">
        <v>3</v>
      </c>
      <c r="D20" s="1">
        <v>0.9</v>
      </c>
      <c r="E20" s="27">
        <v>0.1</v>
      </c>
      <c r="G20" s="14"/>
      <c r="H20" s="15"/>
      <c r="L20" s="1"/>
    </row>
    <row r="21" spans="1:12">
      <c r="A21" s="2"/>
      <c r="D21" s="1"/>
      <c r="E21" s="27"/>
    </row>
    <row r="22" spans="1:12">
      <c r="A22" s="2"/>
      <c r="C22" s="1" t="s">
        <v>31</v>
      </c>
      <c r="D22" s="27">
        <v>0.9</v>
      </c>
      <c r="E22" s="27"/>
    </row>
    <row r="23" spans="1:12">
      <c r="A23" s="2"/>
      <c r="C23" s="1" t="s">
        <v>32</v>
      </c>
      <c r="D23" s="27">
        <v>0.5</v>
      </c>
      <c r="E23" s="12"/>
    </row>
    <row r="24" spans="1:12">
      <c r="A24" s="2"/>
      <c r="D24" s="1"/>
      <c r="E24" s="27"/>
    </row>
    <row r="25" spans="1:12">
      <c r="A25" s="2"/>
      <c r="B25" s="1" t="s">
        <v>20</v>
      </c>
      <c r="D25" s="27"/>
      <c r="E25" s="5"/>
      <c r="H25" s="1"/>
    </row>
    <row r="26" spans="1:12">
      <c r="A26" s="2"/>
      <c r="C26" t="s">
        <v>7</v>
      </c>
      <c r="D26" s="1">
        <v>2012</v>
      </c>
      <c r="E26" s="5"/>
      <c r="H26" s="1"/>
    </row>
    <row r="27" spans="1:12">
      <c r="A27" s="2"/>
      <c r="C27" t="s">
        <v>8</v>
      </c>
      <c r="D27" s="1">
        <v>2015</v>
      </c>
      <c r="E27" s="5"/>
      <c r="H27" s="1"/>
    </row>
    <row r="28" spans="1:12">
      <c r="A28" s="2"/>
      <c r="C28" t="s">
        <v>9</v>
      </c>
      <c r="D28" s="1">
        <v>2022</v>
      </c>
      <c r="E28" s="5"/>
      <c r="H28" s="1"/>
    </row>
    <row r="29" spans="1:12">
      <c r="A29" s="2"/>
      <c r="C29" t="s">
        <v>10</v>
      </c>
      <c r="D29" s="1">
        <v>2030</v>
      </c>
      <c r="E29" s="5"/>
      <c r="H29" s="1"/>
    </row>
    <row r="30" spans="1:12">
      <c r="A30" s="2"/>
      <c r="C30" t="s">
        <v>11</v>
      </c>
      <c r="D30" s="29">
        <v>500</v>
      </c>
      <c r="E30" s="5"/>
      <c r="H30" s="1"/>
    </row>
    <row r="31" spans="1:12">
      <c r="A31" s="2"/>
      <c r="C31" t="s">
        <v>12</v>
      </c>
      <c r="D31" s="12">
        <f>(D30-0)/(D27-D26)</f>
        <v>166.66666666666666</v>
      </c>
      <c r="E31" s="5"/>
      <c r="H31" s="1"/>
    </row>
    <row r="32" spans="1:12">
      <c r="A32" s="2"/>
      <c r="C32" t="s">
        <v>13</v>
      </c>
      <c r="D32" s="5">
        <f>(0-500)/(D29-D28)</f>
        <v>-62.5</v>
      </c>
      <c r="E32" s="5"/>
      <c r="H32" s="1"/>
    </row>
    <row r="33" spans="1:8">
      <c r="A33" s="2"/>
      <c r="D33" s="27"/>
      <c r="E33" s="5"/>
      <c r="H33" s="1"/>
    </row>
    <row r="34" spans="1:8">
      <c r="A34" s="2"/>
      <c r="B34" s="1" t="s">
        <v>63</v>
      </c>
      <c r="D34" s="27"/>
      <c r="E34" s="5"/>
      <c r="H34" s="1"/>
    </row>
    <row r="35" spans="1:8">
      <c r="A35" s="2"/>
      <c r="C35" s="5" t="s">
        <v>14</v>
      </c>
      <c r="D35" s="27">
        <v>0.5</v>
      </c>
      <c r="E35" s="5"/>
      <c r="H35" s="1"/>
    </row>
    <row r="36" spans="1:8">
      <c r="A36" s="2"/>
      <c r="C36" s="5" t="s">
        <v>15</v>
      </c>
      <c r="D36" s="27">
        <v>0.3</v>
      </c>
      <c r="E36" s="5"/>
      <c r="H36" s="1"/>
    </row>
    <row r="37" spans="1:8">
      <c r="A37" s="2"/>
      <c r="C37" s="5" t="s">
        <v>16</v>
      </c>
      <c r="D37" s="27">
        <v>0.2</v>
      </c>
      <c r="E37" s="5"/>
      <c r="H37" s="1"/>
    </row>
    <row r="38" spans="1:8">
      <c r="A38" s="2"/>
      <c r="C38" s="5"/>
      <c r="D38" s="27"/>
      <c r="E38" s="5"/>
      <c r="H38" s="1"/>
    </row>
    <row r="39" spans="1:8">
      <c r="A39" s="2"/>
      <c r="B39" s="1" t="s">
        <v>21</v>
      </c>
      <c r="C39" s="1"/>
      <c r="D39" s="5"/>
      <c r="E39" s="5"/>
      <c r="H39" s="1"/>
    </row>
    <row r="40" spans="1:8">
      <c r="A40" s="2"/>
      <c r="C40" s="5" t="s">
        <v>17</v>
      </c>
      <c r="D40" s="30">
        <v>0.75</v>
      </c>
      <c r="E40" s="5"/>
      <c r="H40" s="1"/>
    </row>
    <row r="41" spans="1:8">
      <c r="A41" s="2"/>
      <c r="C41" s="5" t="s">
        <v>18</v>
      </c>
      <c r="D41" s="30">
        <v>0.1</v>
      </c>
      <c r="E41" s="5"/>
      <c r="H41" s="1"/>
    </row>
    <row r="42" spans="1:8">
      <c r="A42" s="2" t="s">
        <v>72</v>
      </c>
      <c r="D42" s="6"/>
      <c r="H42" s="1"/>
    </row>
    <row r="43" spans="1:8">
      <c r="A43" s="2"/>
      <c r="B43" s="1" t="s">
        <v>27</v>
      </c>
      <c r="H43" s="1"/>
    </row>
    <row r="44" spans="1:8">
      <c r="A44" s="2"/>
      <c r="C44" s="1" t="s">
        <v>33</v>
      </c>
      <c r="H44" s="1"/>
    </row>
    <row r="45" spans="1:8">
      <c r="A45" s="2"/>
      <c r="C45" t="s">
        <v>2</v>
      </c>
      <c r="D45" s="4" t="e">
        <f ca="1">CB.YesNo(D14)</f>
        <v>#NAME?</v>
      </c>
      <c r="H45" s="1"/>
    </row>
    <row r="46" spans="1:8">
      <c r="A46" s="2"/>
      <c r="C46" t="s">
        <v>3</v>
      </c>
      <c r="D46" s="4" t="e">
        <f ca="1">CB.YesNo(D15)</f>
        <v>#NAME?</v>
      </c>
      <c r="H46" s="1"/>
    </row>
    <row r="47" spans="1:8">
      <c r="A47" s="2"/>
      <c r="C47" t="s">
        <v>55</v>
      </c>
      <c r="D47" s="4" t="e">
        <f ca="1">D45*D46</f>
        <v>#NAME?</v>
      </c>
      <c r="H47" s="1"/>
    </row>
    <row r="48" spans="1:8">
      <c r="A48" s="2"/>
      <c r="D48" s="4"/>
      <c r="H48" s="1"/>
    </row>
    <row r="49" spans="1:8">
      <c r="A49" s="2"/>
      <c r="C49" s="1" t="s">
        <v>34</v>
      </c>
      <c r="D49" s="4"/>
      <c r="H49" s="1"/>
    </row>
    <row r="50" spans="1:8">
      <c r="A50" s="2"/>
      <c r="C50" t="s">
        <v>57</v>
      </c>
      <c r="D50" s="19" t="e">
        <f ca="1">IF(D45=1,CB.YesNo(D19),CB.YesNo(E19))</f>
        <v>#NAME?</v>
      </c>
      <c r="H50" s="1"/>
    </row>
    <row r="51" spans="1:8">
      <c r="A51" s="2"/>
      <c r="C51" t="s">
        <v>58</v>
      </c>
      <c r="D51" s="19" t="e">
        <f ca="1">IF(D46=1,CB.YesNo(D20),CB.YesNo(E20))</f>
        <v>#NAME?</v>
      </c>
      <c r="H51" s="1"/>
    </row>
    <row r="52" spans="1:8">
      <c r="A52" s="2"/>
      <c r="C52" t="s">
        <v>59</v>
      </c>
      <c r="D52" s="19" t="e">
        <f ca="1">D50*D51</f>
        <v>#NAME?</v>
      </c>
      <c r="H52" s="1"/>
    </row>
    <row r="53" spans="1:8">
      <c r="A53" s="2"/>
      <c r="C53" t="s">
        <v>31</v>
      </c>
      <c r="D53" s="4" t="e">
        <f ca="1">CB.YesNo(D22)</f>
        <v>#NAME?</v>
      </c>
      <c r="H53" s="1"/>
    </row>
    <row r="54" spans="1:8">
      <c r="A54" s="2"/>
      <c r="C54" t="s">
        <v>35</v>
      </c>
      <c r="D54" s="4" t="e">
        <f ca="1">CB.YesNo(D23)</f>
        <v>#NAME?</v>
      </c>
      <c r="H54" s="1"/>
    </row>
    <row r="55" spans="1:8">
      <c r="A55" s="2"/>
      <c r="D55" s="4"/>
      <c r="H55" s="1"/>
    </row>
    <row r="56" spans="1:8">
      <c r="A56" s="2"/>
      <c r="C56" t="s">
        <v>36</v>
      </c>
      <c r="D56" s="4" t="e">
        <f ca="1">D45*D46</f>
        <v>#NAME?</v>
      </c>
      <c r="H56" s="1"/>
    </row>
    <row r="57" spans="1:8">
      <c r="A57" s="2"/>
      <c r="C57" t="s">
        <v>37</v>
      </c>
      <c r="D57" s="4" t="e">
        <f ca="1">D50</f>
        <v>#NAME?</v>
      </c>
      <c r="H57" s="1"/>
    </row>
    <row r="58" spans="1:8">
      <c r="A58" s="2"/>
      <c r="D58" s="6"/>
      <c r="H58" s="1"/>
    </row>
    <row r="59" spans="1:8">
      <c r="A59" s="2"/>
      <c r="B59" s="1" t="s">
        <v>41</v>
      </c>
      <c r="E59" s="5" t="s">
        <v>6</v>
      </c>
      <c r="H59" s="1"/>
    </row>
    <row r="60" spans="1:8">
      <c r="A60" s="2"/>
      <c r="C60" t="s">
        <v>38</v>
      </c>
      <c r="D60" s="11" t="e">
        <f ca="1">IF(OR(D47=0, AND(D47=1,D52*D53*D54=1)),1,0)</f>
        <v>#NAME?</v>
      </c>
      <c r="E60" s="12">
        <v>0</v>
      </c>
      <c r="H60" s="1"/>
    </row>
    <row r="61" spans="1:8">
      <c r="A61" s="2"/>
      <c r="C61" t="s">
        <v>39</v>
      </c>
      <c r="D61" s="11" t="e">
        <f ca="1">IF(OR(AND(D47=1,D52=1,D53=0),AND(D47=1,D52=1,D53=1,D54=0)),1,0)</f>
        <v>#NAME?</v>
      </c>
      <c r="E61" s="12">
        <v>0.5</v>
      </c>
      <c r="H61" s="1"/>
    </row>
    <row r="62" spans="1:8">
      <c r="A62" s="2"/>
      <c r="C62" t="s">
        <v>40</v>
      </c>
      <c r="D62" s="11" t="e">
        <f ca="1">IF(AND(D47=1,D52=0),1,0)</f>
        <v>#NAME?</v>
      </c>
      <c r="E62" s="12">
        <v>1</v>
      </c>
    </row>
    <row r="63" spans="1:8">
      <c r="A63" s="1"/>
      <c r="D63" s="9" t="e">
        <f ca="1">SUM(D60:D62)</f>
        <v>#NAME?</v>
      </c>
      <c r="E63" s="17" t="e">
        <f ca="1">SUMPRODUCT(D60:D62,E60:E62)</f>
        <v>#NAME?</v>
      </c>
    </row>
    <row r="64" spans="1:8">
      <c r="A64" s="1"/>
      <c r="D64" s="7"/>
      <c r="E64" s="12"/>
    </row>
    <row r="65" spans="1:22">
      <c r="A65" s="1"/>
      <c r="B65" s="1" t="s">
        <v>42</v>
      </c>
      <c r="E65" s="5" t="s">
        <v>6</v>
      </c>
    </row>
    <row r="66" spans="1:22">
      <c r="A66" s="1"/>
      <c r="C66" t="s">
        <v>43</v>
      </c>
      <c r="D66" s="11" t="e">
        <f ca="1">IF(D52=0,1,0)</f>
        <v>#NAME?</v>
      </c>
      <c r="E66" s="12">
        <v>0</v>
      </c>
    </row>
    <row r="67" spans="1:22">
      <c r="A67" s="1"/>
      <c r="C67" t="s">
        <v>44</v>
      </c>
      <c r="D67" s="11" t="e">
        <f ca="1">IF(OR(AND(D47=1,D52=1,D53=0),AND(D47=1,D52=1,D53=1,D54=0)),1,0)</f>
        <v>#NAME?</v>
      </c>
      <c r="E67" s="12">
        <v>0.5</v>
      </c>
    </row>
    <row r="68" spans="1:22">
      <c r="A68" s="1"/>
      <c r="C68" t="s">
        <v>45</v>
      </c>
      <c r="D68" s="11" t="e">
        <f ca="1">IF(OR(AND(D52=1,D47=0),AND(D52=1,D47=1,D53=1,D54=1)),1,0)</f>
        <v>#NAME?</v>
      </c>
      <c r="E68" s="12">
        <v>1</v>
      </c>
    </row>
    <row r="69" spans="1:22">
      <c r="A69" s="1"/>
      <c r="D69" s="9" t="e">
        <f ca="1">SUM(D66:D68)</f>
        <v>#NAME?</v>
      </c>
      <c r="E69" s="17" t="e">
        <f ca="1">SUMPRODUCT(D66:D68,E66:E68)</f>
        <v>#NAME?</v>
      </c>
    </row>
    <row r="70" spans="1:22">
      <c r="A70" s="1"/>
      <c r="D70" s="8"/>
      <c r="E70" s="7"/>
    </row>
    <row r="71" spans="1:22" s="1" customFormat="1">
      <c r="D71" s="1">
        <f>D26</f>
        <v>2012</v>
      </c>
      <c r="E71" s="1">
        <f>1+D71</f>
        <v>2013</v>
      </c>
      <c r="F71" s="1">
        <f t="shared" ref="F71:V71" si="0">1+E71</f>
        <v>2014</v>
      </c>
      <c r="G71" s="1">
        <f t="shared" si="0"/>
        <v>2015</v>
      </c>
      <c r="H71" s="1">
        <f t="shared" si="0"/>
        <v>2016</v>
      </c>
      <c r="I71" s="1">
        <f t="shared" si="0"/>
        <v>2017</v>
      </c>
      <c r="J71" s="1">
        <f t="shared" si="0"/>
        <v>2018</v>
      </c>
      <c r="K71" s="1">
        <f t="shared" si="0"/>
        <v>2019</v>
      </c>
      <c r="L71" s="1">
        <f t="shared" si="0"/>
        <v>2020</v>
      </c>
      <c r="M71" s="1">
        <f t="shared" si="0"/>
        <v>2021</v>
      </c>
      <c r="N71" s="1">
        <f t="shared" si="0"/>
        <v>2022</v>
      </c>
      <c r="O71" s="1">
        <f t="shared" si="0"/>
        <v>2023</v>
      </c>
      <c r="P71" s="1">
        <f t="shared" si="0"/>
        <v>2024</v>
      </c>
      <c r="Q71" s="1">
        <f t="shared" si="0"/>
        <v>2025</v>
      </c>
      <c r="R71" s="1">
        <f t="shared" si="0"/>
        <v>2026</v>
      </c>
      <c r="S71" s="1">
        <f t="shared" si="0"/>
        <v>2027</v>
      </c>
      <c r="T71" s="1">
        <f t="shared" si="0"/>
        <v>2028</v>
      </c>
      <c r="U71" s="1">
        <f t="shared" si="0"/>
        <v>2029</v>
      </c>
      <c r="V71" s="1">
        <f t="shared" si="0"/>
        <v>2030</v>
      </c>
    </row>
    <row r="72" spans="1:22">
      <c r="A72" s="1"/>
      <c r="B72" s="1" t="s">
        <v>26</v>
      </c>
      <c r="D72" s="4">
        <f t="shared" ref="D72:V72" si="1">IF(D71&lt;=$D$26,0,IF(D71&lt;=$D$27,($D$31*(D71-$D$71)),IF(D71&lt;=$D$28,$D$30,IF(D71&lt;=$D$29,$D$30-(($D$28-D71)*$D$32),0))))</f>
        <v>0</v>
      </c>
      <c r="E72" s="4">
        <f t="shared" si="1"/>
        <v>166.66666666666666</v>
      </c>
      <c r="F72" s="4">
        <f t="shared" si="1"/>
        <v>333.33333333333331</v>
      </c>
      <c r="G72" s="4">
        <f t="shared" si="1"/>
        <v>500</v>
      </c>
      <c r="H72" s="4">
        <f t="shared" si="1"/>
        <v>500</v>
      </c>
      <c r="I72" s="4">
        <f t="shared" si="1"/>
        <v>500</v>
      </c>
      <c r="J72" s="4">
        <f t="shared" si="1"/>
        <v>500</v>
      </c>
      <c r="K72" s="4">
        <f t="shared" si="1"/>
        <v>500</v>
      </c>
      <c r="L72" s="4">
        <f t="shared" si="1"/>
        <v>500</v>
      </c>
      <c r="M72" s="4">
        <f t="shared" si="1"/>
        <v>500</v>
      </c>
      <c r="N72" s="4">
        <f t="shared" si="1"/>
        <v>500</v>
      </c>
      <c r="O72" s="4">
        <f t="shared" si="1"/>
        <v>437.5</v>
      </c>
      <c r="P72" s="4">
        <f t="shared" si="1"/>
        <v>375</v>
      </c>
      <c r="Q72" s="4">
        <f t="shared" si="1"/>
        <v>312.5</v>
      </c>
      <c r="R72" s="4">
        <f t="shared" si="1"/>
        <v>250</v>
      </c>
      <c r="S72" s="4">
        <f t="shared" si="1"/>
        <v>187.5</v>
      </c>
      <c r="T72" s="4">
        <f t="shared" si="1"/>
        <v>125</v>
      </c>
      <c r="U72" s="4">
        <f t="shared" si="1"/>
        <v>62.5</v>
      </c>
      <c r="V72" s="4">
        <f t="shared" si="1"/>
        <v>0</v>
      </c>
    </row>
    <row r="73" spans="1:22">
      <c r="A73" s="1"/>
    </row>
    <row r="74" spans="1:22">
      <c r="A74" s="1"/>
      <c r="B74" s="1" t="s">
        <v>25</v>
      </c>
      <c r="C74" t="s">
        <v>23</v>
      </c>
      <c r="D74" s="4">
        <f t="shared" ref="D74:V74" si="2">$D$35*D72</f>
        <v>0</v>
      </c>
      <c r="E74" s="4">
        <f t="shared" si="2"/>
        <v>83.333333333333329</v>
      </c>
      <c r="F74" s="4">
        <f t="shared" si="2"/>
        <v>166.66666666666666</v>
      </c>
      <c r="G74" s="4">
        <f t="shared" si="2"/>
        <v>250</v>
      </c>
      <c r="H74" s="4">
        <f t="shared" si="2"/>
        <v>250</v>
      </c>
      <c r="I74" s="4">
        <f t="shared" si="2"/>
        <v>250</v>
      </c>
      <c r="J74" s="4">
        <f t="shared" si="2"/>
        <v>250</v>
      </c>
      <c r="K74" s="4">
        <f t="shared" si="2"/>
        <v>250</v>
      </c>
      <c r="L74" s="4">
        <f t="shared" si="2"/>
        <v>250</v>
      </c>
      <c r="M74" s="4">
        <f t="shared" si="2"/>
        <v>250</v>
      </c>
      <c r="N74" s="4">
        <f t="shared" si="2"/>
        <v>250</v>
      </c>
      <c r="O74" s="4">
        <f t="shared" si="2"/>
        <v>218.75</v>
      </c>
      <c r="P74" s="4">
        <f t="shared" si="2"/>
        <v>187.5</v>
      </c>
      <c r="Q74" s="4">
        <f t="shared" si="2"/>
        <v>156.25</v>
      </c>
      <c r="R74" s="4">
        <f t="shared" si="2"/>
        <v>125</v>
      </c>
      <c r="S74" s="4">
        <f t="shared" si="2"/>
        <v>93.75</v>
      </c>
      <c r="T74" s="4">
        <f t="shared" si="2"/>
        <v>62.5</v>
      </c>
      <c r="U74" s="4">
        <f t="shared" si="2"/>
        <v>31.25</v>
      </c>
      <c r="V74" s="4">
        <f t="shared" si="2"/>
        <v>0</v>
      </c>
    </row>
    <row r="75" spans="1:22">
      <c r="A75" s="1"/>
      <c r="C75" t="s">
        <v>24</v>
      </c>
      <c r="D75" s="4">
        <f t="shared" ref="D75:V75" si="3">$D$36*D72</f>
        <v>0</v>
      </c>
      <c r="E75" s="4">
        <f t="shared" si="3"/>
        <v>49.999999999999993</v>
      </c>
      <c r="F75" s="4">
        <f t="shared" si="3"/>
        <v>99.999999999999986</v>
      </c>
      <c r="G75" s="4">
        <f t="shared" si="3"/>
        <v>150</v>
      </c>
      <c r="H75" s="4">
        <f t="shared" si="3"/>
        <v>150</v>
      </c>
      <c r="I75" s="4">
        <f t="shared" si="3"/>
        <v>150</v>
      </c>
      <c r="J75" s="4">
        <f t="shared" si="3"/>
        <v>150</v>
      </c>
      <c r="K75" s="4">
        <f t="shared" si="3"/>
        <v>150</v>
      </c>
      <c r="L75" s="4">
        <f t="shared" si="3"/>
        <v>150</v>
      </c>
      <c r="M75" s="4">
        <f t="shared" si="3"/>
        <v>150</v>
      </c>
      <c r="N75" s="4">
        <f t="shared" si="3"/>
        <v>150</v>
      </c>
      <c r="O75" s="4">
        <f t="shared" si="3"/>
        <v>131.25</v>
      </c>
      <c r="P75" s="4">
        <f t="shared" si="3"/>
        <v>112.5</v>
      </c>
      <c r="Q75" s="4">
        <f t="shared" si="3"/>
        <v>93.75</v>
      </c>
      <c r="R75" s="4">
        <f t="shared" si="3"/>
        <v>75</v>
      </c>
      <c r="S75" s="4">
        <f t="shared" si="3"/>
        <v>56.25</v>
      </c>
      <c r="T75" s="4">
        <f t="shared" si="3"/>
        <v>37.5</v>
      </c>
      <c r="U75" s="4">
        <f t="shared" si="3"/>
        <v>18.75</v>
      </c>
      <c r="V75" s="4">
        <f t="shared" si="3"/>
        <v>0</v>
      </c>
    </row>
    <row r="76" spans="1:22">
      <c r="A76" s="1"/>
      <c r="C76" t="s">
        <v>16</v>
      </c>
      <c r="D76" s="4">
        <f t="shared" ref="D76:V76" si="4">$D$37*D72</f>
        <v>0</v>
      </c>
      <c r="E76" s="4">
        <f t="shared" si="4"/>
        <v>33.333333333333336</v>
      </c>
      <c r="F76" s="4">
        <f t="shared" si="4"/>
        <v>66.666666666666671</v>
      </c>
      <c r="G76" s="4">
        <f t="shared" si="4"/>
        <v>100</v>
      </c>
      <c r="H76" s="4">
        <f t="shared" si="4"/>
        <v>100</v>
      </c>
      <c r="I76" s="4">
        <f t="shared" si="4"/>
        <v>100</v>
      </c>
      <c r="J76" s="4">
        <f t="shared" si="4"/>
        <v>100</v>
      </c>
      <c r="K76" s="4">
        <f t="shared" si="4"/>
        <v>100</v>
      </c>
      <c r="L76" s="4">
        <f t="shared" si="4"/>
        <v>100</v>
      </c>
      <c r="M76" s="4">
        <f t="shared" si="4"/>
        <v>100</v>
      </c>
      <c r="N76" s="4">
        <f t="shared" si="4"/>
        <v>100</v>
      </c>
      <c r="O76" s="4">
        <f t="shared" si="4"/>
        <v>87.5</v>
      </c>
      <c r="P76" s="4">
        <f t="shared" si="4"/>
        <v>75</v>
      </c>
      <c r="Q76" s="4">
        <f t="shared" si="4"/>
        <v>62.5</v>
      </c>
      <c r="R76" s="4">
        <f t="shared" si="4"/>
        <v>50</v>
      </c>
      <c r="S76" s="4">
        <f t="shared" si="4"/>
        <v>37.5</v>
      </c>
      <c r="T76" s="4">
        <f t="shared" si="4"/>
        <v>25</v>
      </c>
      <c r="U76" s="4">
        <f t="shared" si="4"/>
        <v>12.5</v>
      </c>
      <c r="V76" s="4">
        <f t="shared" si="4"/>
        <v>0</v>
      </c>
    </row>
    <row r="77" spans="1:22">
      <c r="A77" s="1"/>
    </row>
    <row r="78" spans="1:22">
      <c r="A78" s="1"/>
      <c r="B78" s="25" t="s">
        <v>67</v>
      </c>
      <c r="D78" s="4" t="e">
        <f t="shared" ref="D78:V78" ca="1" si="5">$D$40*D72*$E$63</f>
        <v>#NAME?</v>
      </c>
      <c r="E78" s="4" t="e">
        <f t="shared" ca="1" si="5"/>
        <v>#NAME?</v>
      </c>
      <c r="F78" s="4" t="e">
        <f t="shared" ca="1" si="5"/>
        <v>#NAME?</v>
      </c>
      <c r="G78" s="4" t="e">
        <f t="shared" ca="1" si="5"/>
        <v>#NAME?</v>
      </c>
      <c r="H78" s="4" t="e">
        <f t="shared" ca="1" si="5"/>
        <v>#NAME?</v>
      </c>
      <c r="I78" s="4" t="e">
        <f t="shared" ca="1" si="5"/>
        <v>#NAME?</v>
      </c>
      <c r="J78" s="4" t="e">
        <f t="shared" ca="1" si="5"/>
        <v>#NAME?</v>
      </c>
      <c r="K78" s="4" t="e">
        <f t="shared" ca="1" si="5"/>
        <v>#NAME?</v>
      </c>
      <c r="L78" s="4" t="e">
        <f t="shared" ca="1" si="5"/>
        <v>#NAME?</v>
      </c>
      <c r="M78" s="4" t="e">
        <f t="shared" ca="1" si="5"/>
        <v>#NAME?</v>
      </c>
      <c r="N78" s="4" t="e">
        <f t="shared" ca="1" si="5"/>
        <v>#NAME?</v>
      </c>
      <c r="O78" s="4" t="e">
        <f t="shared" ca="1" si="5"/>
        <v>#NAME?</v>
      </c>
      <c r="P78" s="4" t="e">
        <f t="shared" ca="1" si="5"/>
        <v>#NAME?</v>
      </c>
      <c r="Q78" s="4" t="e">
        <f t="shared" ca="1" si="5"/>
        <v>#NAME?</v>
      </c>
      <c r="R78" s="4" t="e">
        <f t="shared" ca="1" si="5"/>
        <v>#NAME?</v>
      </c>
      <c r="S78" s="4" t="e">
        <f t="shared" ca="1" si="5"/>
        <v>#NAME?</v>
      </c>
      <c r="T78" s="4" t="e">
        <f t="shared" ca="1" si="5"/>
        <v>#NAME?</v>
      </c>
      <c r="U78" s="4" t="e">
        <f t="shared" ca="1" si="5"/>
        <v>#NAME?</v>
      </c>
      <c r="V78" s="4" t="e">
        <f t="shared" ca="1" si="5"/>
        <v>#NAME?</v>
      </c>
    </row>
    <row r="79" spans="1:22">
      <c r="A79" s="1"/>
      <c r="B79" s="25" t="s">
        <v>68</v>
      </c>
      <c r="D79" s="4" t="e">
        <f t="shared" ref="D79:V79" ca="1" si="6">($D$40*D74+$D$41*(D75+D76))*$E$69</f>
        <v>#NAME?</v>
      </c>
      <c r="E79" s="4" t="e">
        <f t="shared" ca="1" si="6"/>
        <v>#NAME?</v>
      </c>
      <c r="F79" s="4" t="e">
        <f t="shared" ca="1" si="6"/>
        <v>#NAME?</v>
      </c>
      <c r="G79" s="4" t="e">
        <f t="shared" ca="1" si="6"/>
        <v>#NAME?</v>
      </c>
      <c r="H79" s="4" t="e">
        <f t="shared" ca="1" si="6"/>
        <v>#NAME?</v>
      </c>
      <c r="I79" s="4" t="e">
        <f t="shared" ca="1" si="6"/>
        <v>#NAME?</v>
      </c>
      <c r="J79" s="4" t="e">
        <f t="shared" ca="1" si="6"/>
        <v>#NAME?</v>
      </c>
      <c r="K79" s="4" t="e">
        <f t="shared" ca="1" si="6"/>
        <v>#NAME?</v>
      </c>
      <c r="L79" s="4" t="e">
        <f t="shared" ca="1" si="6"/>
        <v>#NAME?</v>
      </c>
      <c r="M79" s="4" t="e">
        <f t="shared" ca="1" si="6"/>
        <v>#NAME?</v>
      </c>
      <c r="N79" s="4" t="e">
        <f t="shared" ca="1" si="6"/>
        <v>#NAME?</v>
      </c>
      <c r="O79" s="4" t="e">
        <f t="shared" ca="1" si="6"/>
        <v>#NAME?</v>
      </c>
      <c r="P79" s="4" t="e">
        <f t="shared" ca="1" si="6"/>
        <v>#NAME?</v>
      </c>
      <c r="Q79" s="4" t="e">
        <f t="shared" ca="1" si="6"/>
        <v>#NAME?</v>
      </c>
      <c r="R79" s="4" t="e">
        <f t="shared" ca="1" si="6"/>
        <v>#NAME?</v>
      </c>
      <c r="S79" s="4" t="e">
        <f t="shared" ca="1" si="6"/>
        <v>#NAME?</v>
      </c>
      <c r="T79" s="4" t="e">
        <f t="shared" ca="1" si="6"/>
        <v>#NAME?</v>
      </c>
      <c r="U79" s="4" t="e">
        <f t="shared" ca="1" si="6"/>
        <v>#NAME?</v>
      </c>
      <c r="V79" s="4" t="e">
        <f t="shared" ca="1" si="6"/>
        <v>#NAME?</v>
      </c>
    </row>
    <row r="80" spans="1:22">
      <c r="A80" s="1"/>
    </row>
    <row r="81" spans="1:4">
      <c r="A81" s="1"/>
      <c r="B81" s="25" t="s">
        <v>69</v>
      </c>
      <c r="C81" s="31" t="e">
        <f ca="1">NPV(D5,D78:V78)</f>
        <v>#NAME?</v>
      </c>
    </row>
    <row r="82" spans="1:4">
      <c r="A82" s="1"/>
      <c r="B82" s="25" t="s">
        <v>70</v>
      </c>
      <c r="C82" s="31" t="e">
        <f ca="1">NPV(D4,D79:V79)</f>
        <v>#NAME?</v>
      </c>
    </row>
    <row r="83" spans="1:4">
      <c r="A83" s="1"/>
      <c r="B83" s="1"/>
      <c r="C83" s="13"/>
    </row>
    <row r="84" spans="1:4">
      <c r="A84" s="1"/>
      <c r="B84" s="1" t="s">
        <v>50</v>
      </c>
      <c r="C84" s="23" t="e">
        <f ca="1">D8+D9*D45+D10*D45*D46</f>
        <v>#NAME?</v>
      </c>
      <c r="D84" s="10"/>
    </row>
    <row r="85" spans="1:4">
      <c r="A85" s="1"/>
      <c r="B85" s="1" t="s">
        <v>51</v>
      </c>
      <c r="C85" s="23" t="e">
        <f ca="1">D8+D9*D50+D10*D50*D51</f>
        <v>#NAME?</v>
      </c>
    </row>
    <row r="86" spans="1:4">
      <c r="C86" s="5"/>
    </row>
    <row r="87" spans="1:4">
      <c r="B87" s="1" t="s">
        <v>65</v>
      </c>
      <c r="C87" s="21" t="e">
        <f ca="1">C81/C84</f>
        <v>#NAME?</v>
      </c>
    </row>
    <row r="88" spans="1:4">
      <c r="B88" s="1" t="s">
        <v>66</v>
      </c>
      <c r="C88" s="21" t="e">
        <f ca="1">C82/C85</f>
        <v>#NAME?</v>
      </c>
    </row>
    <row r="89" spans="1:4">
      <c r="B89" s="1"/>
      <c r="C89" s="18"/>
      <c r="D89" s="16"/>
    </row>
    <row r="90" spans="1:4">
      <c r="B90" s="1" t="s">
        <v>60</v>
      </c>
      <c r="C90" s="18"/>
      <c r="D90" s="16"/>
    </row>
    <row r="91" spans="1:4">
      <c r="B91" s="20" t="s">
        <v>61</v>
      </c>
      <c r="C91" s="16" t="e">
        <f ca="1">CB.GetForeStatFN(C87,2)</f>
        <v>#NAME?</v>
      </c>
    </row>
    <row r="92" spans="1:4">
      <c r="B92" s="20" t="s">
        <v>62</v>
      </c>
      <c r="C92" s="16" t="e">
        <f ca="1">CB.GetForeStatFN(C88,2)</f>
        <v>#NAME?</v>
      </c>
    </row>
  </sheetData>
  <pageMargins left="0.75" right="0.75" top="1" bottom="1" header="0.5" footer="0.5"/>
  <pageSetup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sheetPr codeName="Sheet2"/>
  <dimension ref="A1:V92"/>
  <sheetViews>
    <sheetView showFormulas="1" tabSelected="1" topLeftCell="A34" zoomScale="75" workbookViewId="0">
      <selection sqref="A1:E92"/>
    </sheetView>
  </sheetViews>
  <sheetFormatPr defaultRowHeight="12.75"/>
  <cols>
    <col min="1" max="1" width="9.85546875" bestFit="1" customWidth="1"/>
    <col min="2" max="2" width="13.85546875" bestFit="1" customWidth="1"/>
    <col min="3" max="3" width="12.42578125" bestFit="1" customWidth="1"/>
    <col min="4" max="4" width="53.5703125" customWidth="1"/>
    <col min="5" max="5" width="20.140625" customWidth="1"/>
    <col min="6" max="22" width="7.85546875" customWidth="1"/>
  </cols>
  <sheetData>
    <row r="1" spans="1:9">
      <c r="A1" s="1" t="s">
        <v>28</v>
      </c>
      <c r="C1" s="1" t="s">
        <v>64</v>
      </c>
      <c r="I1" s="1"/>
    </row>
    <row r="2" spans="1:9">
      <c r="A2" s="1"/>
      <c r="B2" s="2"/>
    </row>
    <row r="4" spans="1:9">
      <c r="A4" s="2" t="s">
        <v>71</v>
      </c>
    </row>
    <row r="5" spans="1:9">
      <c r="A5" s="2"/>
      <c r="B5" s="1" t="s">
        <v>0</v>
      </c>
      <c r="D5" s="24">
        <v>0.1</v>
      </c>
      <c r="E5" s="5"/>
    </row>
    <row r="6" spans="1:9">
      <c r="A6" s="2"/>
      <c r="D6" s="5"/>
      <c r="E6" s="5"/>
    </row>
    <row r="7" spans="1:9">
      <c r="A7" s="2"/>
      <c r="B7" s="1" t="s">
        <v>1</v>
      </c>
      <c r="D7" s="5"/>
      <c r="E7" s="5"/>
    </row>
    <row r="8" spans="1:9">
      <c r="A8" s="2"/>
      <c r="C8" t="s">
        <v>2</v>
      </c>
      <c r="D8" s="1">
        <v>10</v>
      </c>
      <c r="E8" s="5"/>
    </row>
    <row r="9" spans="1:9">
      <c r="A9" s="2"/>
      <c r="C9" t="s">
        <v>3</v>
      </c>
      <c r="D9" s="1">
        <v>40</v>
      </c>
      <c r="E9" s="5"/>
    </row>
    <row r="10" spans="1:9">
      <c r="A10" s="2"/>
      <c r="C10" t="s">
        <v>4</v>
      </c>
      <c r="D10" s="1">
        <v>2</v>
      </c>
      <c r="E10" s="5"/>
    </row>
    <row r="11" spans="1:9">
      <c r="A11" s="2"/>
      <c r="D11" s="5"/>
      <c r="E11" s="5"/>
    </row>
    <row r="12" spans="1:9">
      <c r="A12" s="2"/>
      <c r="B12" s="1" t="s">
        <v>19</v>
      </c>
      <c r="D12" s="5"/>
      <c r="E12" s="5"/>
    </row>
    <row r="13" spans="1:9">
      <c r="A13" s="2"/>
      <c r="C13" s="1" t="s">
        <v>29</v>
      </c>
      <c r="D13" s="5"/>
      <c r="E13" s="5"/>
    </row>
    <row r="14" spans="1:9">
      <c r="A14" s="2"/>
      <c r="C14" t="s">
        <v>2</v>
      </c>
      <c r="D14" s="1">
        <v>0.5</v>
      </c>
      <c r="E14" s="27"/>
      <c r="I14" s="1"/>
    </row>
    <row r="15" spans="1:9">
      <c r="A15" s="2"/>
      <c r="C15" t="s">
        <v>3</v>
      </c>
      <c r="D15" s="1">
        <v>0.8</v>
      </c>
      <c r="E15" s="27"/>
      <c r="I15" s="1"/>
    </row>
    <row r="16" spans="1:9">
      <c r="A16" s="2"/>
      <c r="D16" s="1"/>
      <c r="E16" s="28"/>
    </row>
    <row r="17" spans="1:12">
      <c r="A17" s="2"/>
      <c r="C17" s="1" t="s">
        <v>30</v>
      </c>
      <c r="D17" s="1"/>
      <c r="E17" s="28"/>
      <c r="I17" s="5"/>
    </row>
    <row r="18" spans="1:12">
      <c r="A18" s="2"/>
      <c r="C18" s="5" t="s">
        <v>54</v>
      </c>
      <c r="D18" s="28" t="s">
        <v>55</v>
      </c>
      <c r="E18" s="5" t="s">
        <v>56</v>
      </c>
      <c r="I18" s="5"/>
    </row>
    <row r="19" spans="1:12">
      <c r="A19" s="2"/>
      <c r="C19" t="s">
        <v>2</v>
      </c>
      <c r="D19" s="1">
        <v>0.9</v>
      </c>
      <c r="E19" s="27">
        <v>0.1</v>
      </c>
      <c r="G19" s="3"/>
      <c r="H19" s="6"/>
    </row>
    <row r="20" spans="1:12">
      <c r="A20" s="2"/>
      <c r="C20" t="s">
        <v>3</v>
      </c>
      <c r="D20" s="1">
        <v>0.9</v>
      </c>
      <c r="E20" s="27">
        <v>0.1</v>
      </c>
      <c r="G20" s="14"/>
      <c r="H20" s="15"/>
      <c r="L20" s="1"/>
    </row>
    <row r="21" spans="1:12">
      <c r="A21" s="2"/>
      <c r="D21" s="1"/>
      <c r="E21" s="27"/>
    </row>
    <row r="22" spans="1:12">
      <c r="A22" s="2"/>
      <c r="C22" s="1" t="s">
        <v>31</v>
      </c>
      <c r="D22" s="27">
        <v>0.9</v>
      </c>
      <c r="E22" s="27"/>
    </row>
    <row r="23" spans="1:12">
      <c r="A23" s="2"/>
      <c r="C23" s="1" t="s">
        <v>32</v>
      </c>
      <c r="D23" s="27">
        <v>0.5</v>
      </c>
      <c r="E23" s="12"/>
    </row>
    <row r="24" spans="1:12">
      <c r="A24" s="2"/>
      <c r="D24" s="1"/>
      <c r="E24" s="27"/>
    </row>
    <row r="25" spans="1:12">
      <c r="A25" s="2"/>
      <c r="B25" s="1" t="s">
        <v>20</v>
      </c>
      <c r="D25" s="27"/>
      <c r="E25" s="5"/>
      <c r="H25" s="1"/>
    </row>
    <row r="26" spans="1:12">
      <c r="A26" s="2"/>
      <c r="C26" t="s">
        <v>7</v>
      </c>
      <c r="D26" s="1">
        <v>2012</v>
      </c>
      <c r="E26" s="5"/>
      <c r="H26" s="1"/>
    </row>
    <row r="27" spans="1:12">
      <c r="A27" s="2"/>
      <c r="C27" t="s">
        <v>8</v>
      </c>
      <c r="D27" s="1">
        <v>2015</v>
      </c>
      <c r="E27" s="5"/>
      <c r="H27" s="1"/>
    </row>
    <row r="28" spans="1:12">
      <c r="A28" s="2"/>
      <c r="C28" t="s">
        <v>9</v>
      </c>
      <c r="D28" s="1">
        <v>2022</v>
      </c>
      <c r="E28" s="5"/>
      <c r="H28" s="1"/>
    </row>
    <row r="29" spans="1:12">
      <c r="A29" s="2"/>
      <c r="C29" t="s">
        <v>10</v>
      </c>
      <c r="D29" s="1">
        <v>2030</v>
      </c>
      <c r="E29" s="5"/>
      <c r="H29" s="1"/>
    </row>
    <row r="30" spans="1:12">
      <c r="A30" s="2"/>
      <c r="C30" t="s">
        <v>11</v>
      </c>
      <c r="D30" s="29">
        <v>500</v>
      </c>
      <c r="E30" s="5"/>
      <c r="H30" s="1"/>
    </row>
    <row r="31" spans="1:12">
      <c r="A31" s="2"/>
      <c r="C31" t="s">
        <v>12</v>
      </c>
      <c r="D31" s="12">
        <f>(D30-0)/(D27-D26)</f>
        <v>166.66666666666666</v>
      </c>
      <c r="E31" s="5"/>
      <c r="H31" s="1"/>
    </row>
    <row r="32" spans="1:12">
      <c r="A32" s="2"/>
      <c r="C32" t="s">
        <v>13</v>
      </c>
      <c r="D32" s="5">
        <f>(0-500)/(D29-D28)</f>
        <v>-62.5</v>
      </c>
      <c r="E32" s="5"/>
      <c r="H32" s="1"/>
    </row>
    <row r="33" spans="1:8">
      <c r="A33" s="2"/>
      <c r="D33" s="27"/>
      <c r="E33" s="5"/>
      <c r="H33" s="1"/>
    </row>
    <row r="34" spans="1:8">
      <c r="A34" s="2"/>
      <c r="B34" s="1" t="s">
        <v>63</v>
      </c>
      <c r="D34" s="27"/>
      <c r="E34" s="5"/>
      <c r="H34" s="1"/>
    </row>
    <row r="35" spans="1:8">
      <c r="A35" s="2"/>
      <c r="C35" s="5" t="s">
        <v>14</v>
      </c>
      <c r="D35" s="27">
        <v>0.5</v>
      </c>
      <c r="E35" s="5"/>
      <c r="H35" s="1"/>
    </row>
    <row r="36" spans="1:8">
      <c r="A36" s="2"/>
      <c r="C36" s="5" t="s">
        <v>15</v>
      </c>
      <c r="D36" s="27">
        <v>0.3</v>
      </c>
      <c r="E36" s="5"/>
      <c r="H36" s="1"/>
    </row>
    <row r="37" spans="1:8">
      <c r="A37" s="2"/>
      <c r="C37" s="5" t="s">
        <v>16</v>
      </c>
      <c r="D37" s="27">
        <v>0.2</v>
      </c>
      <c r="E37" s="5"/>
      <c r="H37" s="1"/>
    </row>
    <row r="38" spans="1:8">
      <c r="A38" s="2"/>
      <c r="C38" s="5"/>
      <c r="D38" s="27"/>
      <c r="E38" s="5"/>
      <c r="H38" s="1"/>
    </row>
    <row r="39" spans="1:8">
      <c r="A39" s="2"/>
      <c r="B39" s="1" t="s">
        <v>21</v>
      </c>
      <c r="C39" s="1"/>
      <c r="D39" s="5"/>
      <c r="E39" s="5"/>
      <c r="H39" s="1"/>
    </row>
    <row r="40" spans="1:8">
      <c r="A40" s="2"/>
      <c r="C40" s="5" t="s">
        <v>17</v>
      </c>
      <c r="D40" s="30">
        <v>0.75</v>
      </c>
      <c r="E40" s="5"/>
      <c r="H40" s="1"/>
    </row>
    <row r="41" spans="1:8">
      <c r="A41" s="2"/>
      <c r="C41" s="5" t="s">
        <v>18</v>
      </c>
      <c r="D41" s="30">
        <v>0.1</v>
      </c>
      <c r="E41" s="5"/>
      <c r="H41" s="1"/>
    </row>
    <row r="42" spans="1:8">
      <c r="A42" s="2" t="s">
        <v>72</v>
      </c>
      <c r="D42" s="6"/>
      <c r="H42" s="1"/>
    </row>
    <row r="43" spans="1:8">
      <c r="A43" s="2"/>
      <c r="B43" s="1" t="s">
        <v>27</v>
      </c>
      <c r="H43" s="1"/>
    </row>
    <row r="44" spans="1:8">
      <c r="A44" s="2"/>
      <c r="C44" s="1" t="s">
        <v>33</v>
      </c>
      <c r="H44" s="1"/>
    </row>
    <row r="45" spans="1:8">
      <c r="A45" s="2"/>
      <c r="C45" t="s">
        <v>2</v>
      </c>
      <c r="D45" s="4" t="e">
        <f ca="1">CB.YesNo(D14)</f>
        <v>#NAME?</v>
      </c>
      <c r="H45" s="1"/>
    </row>
    <row r="46" spans="1:8">
      <c r="A46" s="2"/>
      <c r="C46" t="s">
        <v>3</v>
      </c>
      <c r="D46" s="4" t="e">
        <f ca="1">CB.YesNo(D15)</f>
        <v>#NAME?</v>
      </c>
      <c r="H46" s="1"/>
    </row>
    <row r="47" spans="1:8">
      <c r="A47" s="2"/>
      <c r="C47" t="s">
        <v>55</v>
      </c>
      <c r="D47" s="4" t="e">
        <f ca="1">D45*D46</f>
        <v>#NAME?</v>
      </c>
      <c r="H47" s="1"/>
    </row>
    <row r="48" spans="1:8">
      <c r="A48" s="2"/>
      <c r="D48" s="4"/>
      <c r="H48" s="1"/>
    </row>
    <row r="49" spans="1:8">
      <c r="A49" s="2"/>
      <c r="C49" s="1" t="s">
        <v>34</v>
      </c>
      <c r="D49" s="4"/>
      <c r="H49" s="1"/>
    </row>
    <row r="50" spans="1:8">
      <c r="A50" s="2"/>
      <c r="C50" t="s">
        <v>57</v>
      </c>
      <c r="D50" s="19" t="e">
        <f ca="1">IF(D45=1,CB.YesNo(D19),CB.YesNo(E19))</f>
        <v>#NAME?</v>
      </c>
      <c r="H50" s="1"/>
    </row>
    <row r="51" spans="1:8">
      <c r="A51" s="2"/>
      <c r="C51" t="s">
        <v>58</v>
      </c>
      <c r="D51" s="19" t="e">
        <f ca="1">IF(D46=1,CB.YesNo(D20),CB.YesNo(E20))</f>
        <v>#NAME?</v>
      </c>
      <c r="H51" s="1"/>
    </row>
    <row r="52" spans="1:8">
      <c r="A52" s="2"/>
      <c r="C52" t="s">
        <v>59</v>
      </c>
      <c r="D52" s="19" t="e">
        <f ca="1">D50*D51</f>
        <v>#NAME?</v>
      </c>
      <c r="H52" s="1"/>
    </row>
    <row r="53" spans="1:8">
      <c r="A53" s="2"/>
      <c r="C53" t="s">
        <v>31</v>
      </c>
      <c r="D53" s="4" t="e">
        <f ca="1">CB.YesNo(D22)</f>
        <v>#NAME?</v>
      </c>
      <c r="H53" s="1"/>
    </row>
    <row r="54" spans="1:8">
      <c r="A54" s="2"/>
      <c r="C54" t="s">
        <v>35</v>
      </c>
      <c r="D54" s="4" t="e">
        <f ca="1">CB.YesNo(D23)</f>
        <v>#NAME?</v>
      </c>
      <c r="H54" s="1"/>
    </row>
    <row r="55" spans="1:8">
      <c r="A55" s="2"/>
      <c r="D55" s="4"/>
      <c r="H55" s="1"/>
    </row>
    <row r="56" spans="1:8">
      <c r="A56" s="2"/>
      <c r="C56" t="s">
        <v>36</v>
      </c>
      <c r="D56" s="4" t="e">
        <f ca="1">D45*D46</f>
        <v>#NAME?</v>
      </c>
      <c r="H56" s="1"/>
    </row>
    <row r="57" spans="1:8">
      <c r="A57" s="2"/>
      <c r="C57" t="s">
        <v>37</v>
      </c>
      <c r="D57" s="4" t="e">
        <f ca="1">D50</f>
        <v>#NAME?</v>
      </c>
      <c r="H57" s="1"/>
    </row>
    <row r="58" spans="1:8">
      <c r="A58" s="2"/>
      <c r="D58" s="6"/>
      <c r="H58" s="1"/>
    </row>
    <row r="59" spans="1:8">
      <c r="A59" s="2"/>
      <c r="B59" s="1" t="s">
        <v>41</v>
      </c>
      <c r="E59" s="5" t="s">
        <v>6</v>
      </c>
      <c r="H59" s="1"/>
    </row>
    <row r="60" spans="1:8">
      <c r="A60" s="2"/>
      <c r="C60" t="s">
        <v>38</v>
      </c>
      <c r="D60" s="11" t="e">
        <f ca="1">IF(OR(D47=0, AND(D47=1,D52*D53*D54=1)),1,0)</f>
        <v>#NAME?</v>
      </c>
      <c r="E60" s="12">
        <v>0</v>
      </c>
      <c r="H60" s="1"/>
    </row>
    <row r="61" spans="1:8">
      <c r="A61" s="2"/>
      <c r="C61" t="s">
        <v>39</v>
      </c>
      <c r="D61" s="11" t="e">
        <f ca="1">IF(OR(AND(D47=1,D52=1,D53=0),AND(D47=1,D52=1,D53=1,D54=0)),1,0)</f>
        <v>#NAME?</v>
      </c>
      <c r="E61" s="12">
        <v>0.5</v>
      </c>
      <c r="H61" s="1"/>
    </row>
    <row r="62" spans="1:8">
      <c r="A62" s="2"/>
      <c r="C62" t="s">
        <v>40</v>
      </c>
      <c r="D62" s="11" t="e">
        <f ca="1">IF(AND(D47=1,D52=0),1,0)</f>
        <v>#NAME?</v>
      </c>
      <c r="E62" s="12">
        <v>1</v>
      </c>
    </row>
    <row r="63" spans="1:8">
      <c r="A63" s="1"/>
      <c r="D63" s="9" t="e">
        <f ca="1">SUM(D60:D62)</f>
        <v>#NAME?</v>
      </c>
      <c r="E63" s="17" t="e">
        <f ca="1">SUMPRODUCT(D60:D62,E60:E62)</f>
        <v>#NAME?</v>
      </c>
    </row>
    <row r="64" spans="1:8">
      <c r="A64" s="1"/>
      <c r="D64" s="7"/>
      <c r="E64" s="12"/>
    </row>
    <row r="65" spans="1:22">
      <c r="A65" s="1"/>
      <c r="B65" s="1" t="s">
        <v>42</v>
      </c>
      <c r="E65" s="5" t="s">
        <v>6</v>
      </c>
    </row>
    <row r="66" spans="1:22">
      <c r="A66" s="1"/>
      <c r="C66" t="s">
        <v>43</v>
      </c>
      <c r="D66" s="11" t="e">
        <f ca="1">IF(D52=0,1,0)</f>
        <v>#NAME?</v>
      </c>
      <c r="E66" s="12">
        <v>0</v>
      </c>
    </row>
    <row r="67" spans="1:22">
      <c r="A67" s="1"/>
      <c r="C67" t="s">
        <v>44</v>
      </c>
      <c r="D67" s="11" t="e">
        <f ca="1">IF(OR(AND(D47=1,D52=1,D53=0),AND(D47=1,D52=1,D53=1,D54=0)),1,0)</f>
        <v>#NAME?</v>
      </c>
      <c r="E67" s="12">
        <v>0.5</v>
      </c>
    </row>
    <row r="68" spans="1:22">
      <c r="A68" s="1"/>
      <c r="C68" t="s">
        <v>45</v>
      </c>
      <c r="D68" s="11" t="e">
        <f ca="1">IF(OR(AND(D52=1,D47=0),AND(D52=1,D47=1,D53=1,D54=1)),1,0)</f>
        <v>#NAME?</v>
      </c>
      <c r="E68" s="12">
        <v>1</v>
      </c>
    </row>
    <row r="69" spans="1:22">
      <c r="A69" s="1"/>
      <c r="D69" s="9" t="e">
        <f ca="1">SUM(D66:D68)</f>
        <v>#NAME?</v>
      </c>
      <c r="E69" s="17" t="e">
        <f ca="1">SUMPRODUCT(D66:D68,E66:E68)</f>
        <v>#NAME?</v>
      </c>
    </row>
    <row r="70" spans="1:22">
      <c r="A70" s="1"/>
      <c r="D70" s="8"/>
      <c r="E70" s="7"/>
    </row>
    <row r="71" spans="1:22" s="1" customFormat="1">
      <c r="D71" s="1">
        <f>D26</f>
        <v>2012</v>
      </c>
      <c r="E71" s="1">
        <f>1+D71</f>
        <v>2013</v>
      </c>
      <c r="F71" s="1">
        <f t="shared" ref="F71:V71" si="0">1+E71</f>
        <v>2014</v>
      </c>
      <c r="G71" s="1">
        <f t="shared" si="0"/>
        <v>2015</v>
      </c>
      <c r="H71" s="1">
        <f t="shared" si="0"/>
        <v>2016</v>
      </c>
      <c r="I71" s="1">
        <f t="shared" si="0"/>
        <v>2017</v>
      </c>
      <c r="J71" s="1">
        <f t="shared" si="0"/>
        <v>2018</v>
      </c>
      <c r="K71" s="1">
        <f t="shared" si="0"/>
        <v>2019</v>
      </c>
      <c r="L71" s="1">
        <f t="shared" si="0"/>
        <v>2020</v>
      </c>
      <c r="M71" s="1">
        <f t="shared" si="0"/>
        <v>2021</v>
      </c>
      <c r="N71" s="1">
        <f t="shared" si="0"/>
        <v>2022</v>
      </c>
      <c r="O71" s="1">
        <f t="shared" si="0"/>
        <v>2023</v>
      </c>
      <c r="P71" s="1">
        <f t="shared" si="0"/>
        <v>2024</v>
      </c>
      <c r="Q71" s="1">
        <f t="shared" si="0"/>
        <v>2025</v>
      </c>
      <c r="R71" s="1">
        <f t="shared" si="0"/>
        <v>2026</v>
      </c>
      <c r="S71" s="1">
        <f t="shared" si="0"/>
        <v>2027</v>
      </c>
      <c r="T71" s="1">
        <f t="shared" si="0"/>
        <v>2028</v>
      </c>
      <c r="U71" s="1">
        <f t="shared" si="0"/>
        <v>2029</v>
      </c>
      <c r="V71" s="1">
        <f t="shared" si="0"/>
        <v>2030</v>
      </c>
    </row>
    <row r="72" spans="1:22">
      <c r="A72" s="1"/>
      <c r="B72" s="1" t="s">
        <v>26</v>
      </c>
      <c r="D72" s="4">
        <f t="shared" ref="D72:V72" si="1">IF(D71&lt;=$D$26,0,IF(D71&lt;=$D$27,($D$31*(D71-$D$71)),IF(D71&lt;=$D$28,$D$30,IF(D71&lt;=$D$29,$D$30-(($D$28-D71)*$D$32),0))))</f>
        <v>0</v>
      </c>
      <c r="E72" s="4">
        <f t="shared" si="1"/>
        <v>166.66666666666666</v>
      </c>
      <c r="F72" s="4">
        <f t="shared" si="1"/>
        <v>333.33333333333331</v>
      </c>
      <c r="G72" s="4">
        <f t="shared" si="1"/>
        <v>500</v>
      </c>
      <c r="H72" s="4">
        <f t="shared" si="1"/>
        <v>500</v>
      </c>
      <c r="I72" s="4">
        <f t="shared" si="1"/>
        <v>500</v>
      </c>
      <c r="J72" s="4">
        <f t="shared" si="1"/>
        <v>500</v>
      </c>
      <c r="K72" s="4">
        <f t="shared" si="1"/>
        <v>500</v>
      </c>
      <c r="L72" s="4">
        <f t="shared" si="1"/>
        <v>500</v>
      </c>
      <c r="M72" s="4">
        <f t="shared" si="1"/>
        <v>500</v>
      </c>
      <c r="N72" s="4">
        <f t="shared" si="1"/>
        <v>500</v>
      </c>
      <c r="O72" s="4">
        <f t="shared" si="1"/>
        <v>437.5</v>
      </c>
      <c r="P72" s="4">
        <f t="shared" si="1"/>
        <v>375</v>
      </c>
      <c r="Q72" s="4">
        <f t="shared" si="1"/>
        <v>312.5</v>
      </c>
      <c r="R72" s="4">
        <f t="shared" si="1"/>
        <v>250</v>
      </c>
      <c r="S72" s="4">
        <f t="shared" si="1"/>
        <v>187.5</v>
      </c>
      <c r="T72" s="4">
        <f t="shared" si="1"/>
        <v>125</v>
      </c>
      <c r="U72" s="4">
        <f t="shared" si="1"/>
        <v>62.5</v>
      </c>
      <c r="V72" s="4">
        <f t="shared" si="1"/>
        <v>0</v>
      </c>
    </row>
    <row r="73" spans="1:22">
      <c r="A73" s="1"/>
    </row>
    <row r="74" spans="1:22">
      <c r="A74" s="1"/>
      <c r="B74" s="1" t="s">
        <v>25</v>
      </c>
      <c r="C74" t="s">
        <v>23</v>
      </c>
      <c r="D74" s="4">
        <f t="shared" ref="D74:V74" si="2">$D$35*D72</f>
        <v>0</v>
      </c>
      <c r="E74" s="4">
        <f t="shared" si="2"/>
        <v>83.333333333333329</v>
      </c>
      <c r="F74" s="4">
        <f t="shared" si="2"/>
        <v>166.66666666666666</v>
      </c>
      <c r="G74" s="4">
        <f t="shared" si="2"/>
        <v>250</v>
      </c>
      <c r="H74" s="4">
        <f t="shared" si="2"/>
        <v>250</v>
      </c>
      <c r="I74" s="4">
        <f t="shared" si="2"/>
        <v>250</v>
      </c>
      <c r="J74" s="4">
        <f t="shared" si="2"/>
        <v>250</v>
      </c>
      <c r="K74" s="4">
        <f t="shared" si="2"/>
        <v>250</v>
      </c>
      <c r="L74" s="4">
        <f t="shared" si="2"/>
        <v>250</v>
      </c>
      <c r="M74" s="4">
        <f t="shared" si="2"/>
        <v>250</v>
      </c>
      <c r="N74" s="4">
        <f t="shared" si="2"/>
        <v>250</v>
      </c>
      <c r="O74" s="4">
        <f t="shared" si="2"/>
        <v>218.75</v>
      </c>
      <c r="P74" s="4">
        <f t="shared" si="2"/>
        <v>187.5</v>
      </c>
      <c r="Q74" s="4">
        <f t="shared" si="2"/>
        <v>156.25</v>
      </c>
      <c r="R74" s="4">
        <f t="shared" si="2"/>
        <v>125</v>
      </c>
      <c r="S74" s="4">
        <f t="shared" si="2"/>
        <v>93.75</v>
      </c>
      <c r="T74" s="4">
        <f t="shared" si="2"/>
        <v>62.5</v>
      </c>
      <c r="U74" s="4">
        <f t="shared" si="2"/>
        <v>31.25</v>
      </c>
      <c r="V74" s="4">
        <f t="shared" si="2"/>
        <v>0</v>
      </c>
    </row>
    <row r="75" spans="1:22">
      <c r="A75" s="1"/>
      <c r="C75" t="s">
        <v>24</v>
      </c>
      <c r="D75" s="4">
        <f t="shared" ref="D75:V75" si="3">$D$36*D72</f>
        <v>0</v>
      </c>
      <c r="E75" s="4">
        <f t="shared" si="3"/>
        <v>49.999999999999993</v>
      </c>
      <c r="F75" s="4">
        <f t="shared" si="3"/>
        <v>99.999999999999986</v>
      </c>
      <c r="G75" s="4">
        <f t="shared" si="3"/>
        <v>150</v>
      </c>
      <c r="H75" s="4">
        <f t="shared" si="3"/>
        <v>150</v>
      </c>
      <c r="I75" s="4">
        <f t="shared" si="3"/>
        <v>150</v>
      </c>
      <c r="J75" s="4">
        <f t="shared" si="3"/>
        <v>150</v>
      </c>
      <c r="K75" s="4">
        <f t="shared" si="3"/>
        <v>150</v>
      </c>
      <c r="L75" s="4">
        <f t="shared" si="3"/>
        <v>150</v>
      </c>
      <c r="M75" s="4">
        <f t="shared" si="3"/>
        <v>150</v>
      </c>
      <c r="N75" s="4">
        <f t="shared" si="3"/>
        <v>150</v>
      </c>
      <c r="O75" s="4">
        <f t="shared" si="3"/>
        <v>131.25</v>
      </c>
      <c r="P75" s="4">
        <f t="shared" si="3"/>
        <v>112.5</v>
      </c>
      <c r="Q75" s="4">
        <f t="shared" si="3"/>
        <v>93.75</v>
      </c>
      <c r="R75" s="4">
        <f t="shared" si="3"/>
        <v>75</v>
      </c>
      <c r="S75" s="4">
        <f t="shared" si="3"/>
        <v>56.25</v>
      </c>
      <c r="T75" s="4">
        <f t="shared" si="3"/>
        <v>37.5</v>
      </c>
      <c r="U75" s="4">
        <f t="shared" si="3"/>
        <v>18.75</v>
      </c>
      <c r="V75" s="4">
        <f t="shared" si="3"/>
        <v>0</v>
      </c>
    </row>
    <row r="76" spans="1:22">
      <c r="A76" s="1"/>
      <c r="C76" t="s">
        <v>16</v>
      </c>
      <c r="D76" s="4">
        <f t="shared" ref="D76:V76" si="4">$D$37*D72</f>
        <v>0</v>
      </c>
      <c r="E76" s="4">
        <f t="shared" si="4"/>
        <v>33.333333333333336</v>
      </c>
      <c r="F76" s="4">
        <f t="shared" si="4"/>
        <v>66.666666666666671</v>
      </c>
      <c r="G76" s="4">
        <f t="shared" si="4"/>
        <v>100</v>
      </c>
      <c r="H76" s="4">
        <f t="shared" si="4"/>
        <v>100</v>
      </c>
      <c r="I76" s="4">
        <f t="shared" si="4"/>
        <v>100</v>
      </c>
      <c r="J76" s="4">
        <f t="shared" si="4"/>
        <v>100</v>
      </c>
      <c r="K76" s="4">
        <f t="shared" si="4"/>
        <v>100</v>
      </c>
      <c r="L76" s="4">
        <f t="shared" si="4"/>
        <v>100</v>
      </c>
      <c r="M76" s="4">
        <f t="shared" si="4"/>
        <v>100</v>
      </c>
      <c r="N76" s="4">
        <f t="shared" si="4"/>
        <v>100</v>
      </c>
      <c r="O76" s="4">
        <f t="shared" si="4"/>
        <v>87.5</v>
      </c>
      <c r="P76" s="4">
        <f t="shared" si="4"/>
        <v>75</v>
      </c>
      <c r="Q76" s="4">
        <f t="shared" si="4"/>
        <v>62.5</v>
      </c>
      <c r="R76" s="4">
        <f t="shared" si="4"/>
        <v>50</v>
      </c>
      <c r="S76" s="4">
        <f t="shared" si="4"/>
        <v>37.5</v>
      </c>
      <c r="T76" s="4">
        <f t="shared" si="4"/>
        <v>25</v>
      </c>
      <c r="U76" s="4">
        <f t="shared" si="4"/>
        <v>12.5</v>
      </c>
      <c r="V76" s="4">
        <f t="shared" si="4"/>
        <v>0</v>
      </c>
    </row>
    <row r="77" spans="1:22">
      <c r="A77" s="1"/>
    </row>
    <row r="78" spans="1:22">
      <c r="A78" s="1"/>
      <c r="B78" s="25" t="s">
        <v>67</v>
      </c>
      <c r="D78" s="4" t="e">
        <f t="shared" ref="D78:V78" ca="1" si="5">$D$40*D72*$E$63</f>
        <v>#NAME?</v>
      </c>
      <c r="E78" s="4" t="e">
        <f t="shared" ca="1" si="5"/>
        <v>#NAME?</v>
      </c>
      <c r="F78" s="4" t="e">
        <f t="shared" ca="1" si="5"/>
        <v>#NAME?</v>
      </c>
      <c r="G78" s="4" t="e">
        <f t="shared" ca="1" si="5"/>
        <v>#NAME?</v>
      </c>
      <c r="H78" s="4" t="e">
        <f t="shared" ca="1" si="5"/>
        <v>#NAME?</v>
      </c>
      <c r="I78" s="4" t="e">
        <f t="shared" ca="1" si="5"/>
        <v>#NAME?</v>
      </c>
      <c r="J78" s="4" t="e">
        <f t="shared" ca="1" si="5"/>
        <v>#NAME?</v>
      </c>
      <c r="K78" s="4" t="e">
        <f t="shared" ca="1" si="5"/>
        <v>#NAME?</v>
      </c>
      <c r="L78" s="4" t="e">
        <f t="shared" ca="1" si="5"/>
        <v>#NAME?</v>
      </c>
      <c r="M78" s="4" t="e">
        <f t="shared" ca="1" si="5"/>
        <v>#NAME?</v>
      </c>
      <c r="N78" s="4" t="e">
        <f t="shared" ca="1" si="5"/>
        <v>#NAME?</v>
      </c>
      <c r="O78" s="4" t="e">
        <f t="shared" ca="1" si="5"/>
        <v>#NAME?</v>
      </c>
      <c r="P78" s="4" t="e">
        <f t="shared" ca="1" si="5"/>
        <v>#NAME?</v>
      </c>
      <c r="Q78" s="4" t="e">
        <f t="shared" ca="1" si="5"/>
        <v>#NAME?</v>
      </c>
      <c r="R78" s="4" t="e">
        <f t="shared" ca="1" si="5"/>
        <v>#NAME?</v>
      </c>
      <c r="S78" s="4" t="e">
        <f t="shared" ca="1" si="5"/>
        <v>#NAME?</v>
      </c>
      <c r="T78" s="4" t="e">
        <f t="shared" ca="1" si="5"/>
        <v>#NAME?</v>
      </c>
      <c r="U78" s="4" t="e">
        <f t="shared" ca="1" si="5"/>
        <v>#NAME?</v>
      </c>
      <c r="V78" s="4" t="e">
        <f t="shared" ca="1" si="5"/>
        <v>#NAME?</v>
      </c>
    </row>
    <row r="79" spans="1:22">
      <c r="A79" s="1"/>
      <c r="B79" s="25" t="s">
        <v>68</v>
      </c>
      <c r="D79" s="4" t="e">
        <f t="shared" ref="D79:V79" ca="1" si="6">($D$40*D74+$D$41*(D75+D76))*$E$69</f>
        <v>#NAME?</v>
      </c>
      <c r="E79" s="4" t="e">
        <f t="shared" ca="1" si="6"/>
        <v>#NAME?</v>
      </c>
      <c r="F79" s="4" t="e">
        <f t="shared" ca="1" si="6"/>
        <v>#NAME?</v>
      </c>
      <c r="G79" s="4" t="e">
        <f t="shared" ca="1" si="6"/>
        <v>#NAME?</v>
      </c>
      <c r="H79" s="4" t="e">
        <f t="shared" ca="1" si="6"/>
        <v>#NAME?</v>
      </c>
      <c r="I79" s="4" t="e">
        <f t="shared" ca="1" si="6"/>
        <v>#NAME?</v>
      </c>
      <c r="J79" s="4" t="e">
        <f t="shared" ca="1" si="6"/>
        <v>#NAME?</v>
      </c>
      <c r="K79" s="4" t="e">
        <f t="shared" ca="1" si="6"/>
        <v>#NAME?</v>
      </c>
      <c r="L79" s="4" t="e">
        <f t="shared" ca="1" si="6"/>
        <v>#NAME?</v>
      </c>
      <c r="M79" s="4" t="e">
        <f t="shared" ca="1" si="6"/>
        <v>#NAME?</v>
      </c>
      <c r="N79" s="4" t="e">
        <f t="shared" ca="1" si="6"/>
        <v>#NAME?</v>
      </c>
      <c r="O79" s="4" t="e">
        <f t="shared" ca="1" si="6"/>
        <v>#NAME?</v>
      </c>
      <c r="P79" s="4" t="e">
        <f t="shared" ca="1" si="6"/>
        <v>#NAME?</v>
      </c>
      <c r="Q79" s="4" t="e">
        <f t="shared" ca="1" si="6"/>
        <v>#NAME?</v>
      </c>
      <c r="R79" s="4" t="e">
        <f t="shared" ca="1" si="6"/>
        <v>#NAME?</v>
      </c>
      <c r="S79" s="4" t="e">
        <f t="shared" ca="1" si="6"/>
        <v>#NAME?</v>
      </c>
      <c r="T79" s="4" t="e">
        <f t="shared" ca="1" si="6"/>
        <v>#NAME?</v>
      </c>
      <c r="U79" s="4" t="e">
        <f t="shared" ca="1" si="6"/>
        <v>#NAME?</v>
      </c>
      <c r="V79" s="4" t="e">
        <f t="shared" ca="1" si="6"/>
        <v>#NAME?</v>
      </c>
    </row>
    <row r="80" spans="1:22">
      <c r="A80" s="1"/>
    </row>
    <row r="81" spans="1:4">
      <c r="A81" s="1"/>
      <c r="B81" s="25" t="s">
        <v>69</v>
      </c>
      <c r="C81" s="22" t="e">
        <f ca="1">NPV(D5,D78:V78)</f>
        <v>#NAME?</v>
      </c>
    </row>
    <row r="82" spans="1:4">
      <c r="A82" s="1"/>
      <c r="B82" s="25" t="s">
        <v>70</v>
      </c>
      <c r="C82" s="22" t="e">
        <f ca="1">NPV(D4,D79:V79)</f>
        <v>#NAME?</v>
      </c>
    </row>
    <row r="83" spans="1:4">
      <c r="A83" s="1"/>
      <c r="B83" s="1"/>
      <c r="C83" s="13"/>
    </row>
    <row r="84" spans="1:4">
      <c r="A84" s="1"/>
      <c r="B84" s="1" t="s">
        <v>50</v>
      </c>
      <c r="C84" s="23" t="e">
        <f ca="1">D8+D9*D45+D10*D45*D46</f>
        <v>#NAME?</v>
      </c>
      <c r="D84" s="10"/>
    </row>
    <row r="85" spans="1:4">
      <c r="A85" s="1"/>
      <c r="B85" s="1" t="s">
        <v>51</v>
      </c>
      <c r="C85" s="23" t="e">
        <f ca="1">D8+D9*D50+D10*D50*D51</f>
        <v>#NAME?</v>
      </c>
    </row>
    <row r="86" spans="1:4">
      <c r="C86" s="5"/>
    </row>
    <row r="87" spans="1:4">
      <c r="B87" s="1" t="s">
        <v>65</v>
      </c>
      <c r="C87" s="21" t="e">
        <f ca="1">C81/C84</f>
        <v>#NAME?</v>
      </c>
    </row>
    <row r="88" spans="1:4">
      <c r="B88" s="1" t="s">
        <v>66</v>
      </c>
      <c r="C88" s="21" t="e">
        <f ca="1">C82/C85</f>
        <v>#NAME?</v>
      </c>
    </row>
    <row r="89" spans="1:4">
      <c r="B89" s="1"/>
      <c r="C89" s="18"/>
      <c r="D89" s="16"/>
    </row>
    <row r="90" spans="1:4">
      <c r="B90" s="1" t="s">
        <v>60</v>
      </c>
      <c r="C90" s="18"/>
      <c r="D90" s="16"/>
    </row>
    <row r="91" spans="1:4">
      <c r="B91" s="20" t="s">
        <v>61</v>
      </c>
      <c r="C91" s="16" t="e">
        <f ca="1">CB.GetForeStatFN(C87,2)</f>
        <v>#NAME?</v>
      </c>
    </row>
    <row r="92" spans="1:4">
      <c r="B92" s="20" t="s">
        <v>62</v>
      </c>
      <c r="C92" s="16" t="e">
        <f ca="1">CB.GetForeStatFN(C88,2)</f>
        <v>#NAME?</v>
      </c>
    </row>
  </sheetData>
  <phoneticPr fontId="5" type="noConversion"/>
  <pageMargins left="0.75" right="0.75" top="1" bottom="1" header="0.5" footer="0.5"/>
  <pageSetup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sheetPr codeName="Sheet14"/>
  <dimension ref="A1"/>
  <sheetViews>
    <sheetView zoomScale="75" workbookViewId="0">
      <selection activeCell="N45" sqref="N45"/>
    </sheetView>
  </sheetViews>
  <sheetFormatPr defaultRowHeight="12.75"/>
  <sheetData/>
  <pageMargins left="0.75" right="0.75" top="1" bottom="1" header="0.5" footer="0.5"/>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sheetPr codeName="Sheet4"/>
  <dimension ref="A1"/>
  <sheetViews>
    <sheetView zoomScale="70" zoomScaleNormal="70" workbookViewId="0">
      <selection activeCell="P25" sqref="P25"/>
    </sheetView>
  </sheetViews>
  <sheetFormatPr defaultRowHeight="15.75"/>
  <cols>
    <col min="1" max="16384" width="9.140625" style="32"/>
  </cols>
  <sheetData/>
  <pageMargins left="0.75" right="0.75" top="1" bottom="1" header="0.5" footer="0.5"/>
  <headerFooter alignWithMargins="0"/>
  <drawing r:id="rId1"/>
</worksheet>
</file>

<file path=xl/worksheets/sheet6.xml><?xml version="1.0" encoding="utf-8"?>
<worksheet xmlns="http://schemas.openxmlformats.org/spreadsheetml/2006/main" xmlns:r="http://schemas.openxmlformats.org/officeDocument/2006/relationships">
  <sheetPr codeName="Sheet5"/>
  <dimension ref="A1:V101"/>
  <sheetViews>
    <sheetView zoomScale="75" workbookViewId="0">
      <selection activeCell="Q19" sqref="Q19"/>
    </sheetView>
  </sheetViews>
  <sheetFormatPr defaultRowHeight="15.75"/>
  <cols>
    <col min="1" max="1" width="17.85546875" style="32" bestFit="1" customWidth="1"/>
    <col min="2" max="2" width="22.5703125" style="32" customWidth="1"/>
    <col min="3" max="3" width="23.28515625" style="32" customWidth="1"/>
    <col min="4" max="4" width="10.7109375" style="32" bestFit="1" customWidth="1"/>
    <col min="5" max="6" width="9.140625" style="32"/>
    <col min="7" max="7" width="11" style="32" customWidth="1"/>
    <col min="8" max="8" width="11.42578125" style="32" customWidth="1"/>
    <col min="9" max="9" width="16.140625" style="32" customWidth="1"/>
    <col min="10" max="10" width="14.28515625" style="32" customWidth="1"/>
    <col min="11" max="16384" width="9.140625" style="32"/>
  </cols>
  <sheetData>
    <row r="1" spans="1:9">
      <c r="A1" s="33" t="s">
        <v>28</v>
      </c>
      <c r="C1" s="33" t="s">
        <v>103</v>
      </c>
      <c r="I1" s="33"/>
    </row>
    <row r="2" spans="1:9">
      <c r="A2" s="33"/>
      <c r="B2" s="34"/>
    </row>
    <row r="4" spans="1:9">
      <c r="A4" s="34" t="s">
        <v>71</v>
      </c>
    </row>
    <row r="5" spans="1:9">
      <c r="A5" s="34"/>
      <c r="B5" s="33" t="s">
        <v>0</v>
      </c>
      <c r="D5" s="35">
        <v>0.1</v>
      </c>
    </row>
    <row r="6" spans="1:9">
      <c r="A6" s="34"/>
    </row>
    <row r="7" spans="1:9">
      <c r="A7" s="34"/>
      <c r="B7" s="33" t="s">
        <v>1</v>
      </c>
    </row>
    <row r="8" spans="1:9">
      <c r="A8" s="34"/>
      <c r="C8" s="32" t="s">
        <v>2</v>
      </c>
      <c r="D8" s="36" t="e">
        <f ca="1">CB.Normal(E8,0.1*E8)</f>
        <v>#NAME?</v>
      </c>
      <c r="E8" s="37">
        <v>10</v>
      </c>
    </row>
    <row r="9" spans="1:9">
      <c r="A9" s="34"/>
      <c r="C9" s="32" t="s">
        <v>3</v>
      </c>
      <c r="D9" s="36" t="e">
        <f ca="1">CB.Normal(E9,0.1*E9)</f>
        <v>#NAME?</v>
      </c>
      <c r="E9" s="37">
        <v>40</v>
      </c>
    </row>
    <row r="10" spans="1:9">
      <c r="A10" s="34"/>
      <c r="C10" s="32" t="s">
        <v>4</v>
      </c>
      <c r="D10" s="36" t="e">
        <f ca="1">CB.Normal(E10,0.1*E10)</f>
        <v>#NAME?</v>
      </c>
      <c r="E10" s="37">
        <v>2</v>
      </c>
    </row>
    <row r="11" spans="1:9">
      <c r="A11" s="34"/>
    </row>
    <row r="12" spans="1:9">
      <c r="A12" s="34"/>
      <c r="B12" s="33" t="s">
        <v>19</v>
      </c>
    </row>
    <row r="13" spans="1:9">
      <c r="A13" s="34"/>
      <c r="C13" s="33" t="s">
        <v>29</v>
      </c>
    </row>
    <row r="14" spans="1:9">
      <c r="A14" s="34"/>
      <c r="C14" s="32" t="s">
        <v>2</v>
      </c>
      <c r="D14" s="37">
        <v>1</v>
      </c>
      <c r="E14" s="36">
        <v>0.5</v>
      </c>
      <c r="I14" s="33"/>
    </row>
    <row r="15" spans="1:9">
      <c r="A15" s="34"/>
      <c r="D15" s="38">
        <v>0</v>
      </c>
      <c r="E15" s="39">
        <f>1-E14</f>
        <v>0.5</v>
      </c>
      <c r="I15" s="33"/>
    </row>
    <row r="16" spans="1:9">
      <c r="A16" s="34"/>
      <c r="D16" s="37"/>
      <c r="E16" s="36"/>
      <c r="I16" s="33"/>
    </row>
    <row r="17" spans="1:12">
      <c r="A17" s="34"/>
      <c r="C17" s="32" t="s">
        <v>3</v>
      </c>
      <c r="D17" s="37">
        <v>1</v>
      </c>
      <c r="E17" s="36">
        <v>0.8</v>
      </c>
    </row>
    <row r="18" spans="1:12">
      <c r="A18" s="34"/>
      <c r="D18" s="38">
        <v>0</v>
      </c>
      <c r="E18" s="39">
        <f>1-E17</f>
        <v>0.19999999999999996</v>
      </c>
    </row>
    <row r="19" spans="1:12">
      <c r="A19" s="34"/>
      <c r="D19" s="37"/>
      <c r="E19" s="40"/>
    </row>
    <row r="20" spans="1:12">
      <c r="A20" s="34"/>
      <c r="C20" s="33" t="s">
        <v>30</v>
      </c>
      <c r="D20" s="37"/>
      <c r="E20" s="40"/>
      <c r="I20" s="41"/>
    </row>
    <row r="21" spans="1:12">
      <c r="A21" s="34"/>
      <c r="C21" s="41" t="s">
        <v>54</v>
      </c>
      <c r="D21" s="37"/>
      <c r="E21" s="40" t="s">
        <v>55</v>
      </c>
      <c r="H21" s="32" t="s">
        <v>56</v>
      </c>
      <c r="I21" s="41"/>
    </row>
    <row r="22" spans="1:12">
      <c r="A22" s="34"/>
      <c r="C22" s="32" t="s">
        <v>2</v>
      </c>
      <c r="D22" s="37">
        <v>1</v>
      </c>
      <c r="E22" s="36">
        <v>0.9</v>
      </c>
      <c r="G22" s="37">
        <v>1</v>
      </c>
      <c r="H22" s="36">
        <v>0.1</v>
      </c>
    </row>
    <row r="23" spans="1:12">
      <c r="A23" s="34"/>
      <c r="D23" s="38">
        <v>0</v>
      </c>
      <c r="E23" s="39">
        <f>1-E22</f>
        <v>9.9999999999999978E-2</v>
      </c>
      <c r="G23" s="38">
        <v>0</v>
      </c>
      <c r="H23" s="39">
        <f>1-H22</f>
        <v>0.9</v>
      </c>
      <c r="L23" s="33"/>
    </row>
    <row r="24" spans="1:12">
      <c r="A24" s="34"/>
      <c r="D24" s="37"/>
      <c r="E24" s="36"/>
    </row>
    <row r="25" spans="1:12">
      <c r="A25" s="34"/>
      <c r="C25" s="32" t="s">
        <v>3</v>
      </c>
      <c r="D25" s="37">
        <v>1</v>
      </c>
      <c r="E25" s="42">
        <v>0.9</v>
      </c>
      <c r="G25" s="37">
        <v>1</v>
      </c>
      <c r="H25" s="36">
        <v>0.1</v>
      </c>
    </row>
    <row r="26" spans="1:12">
      <c r="A26" s="34"/>
      <c r="D26" s="38">
        <v>0</v>
      </c>
      <c r="E26" s="43">
        <f>1-E25</f>
        <v>9.9999999999999978E-2</v>
      </c>
      <c r="G26" s="38">
        <v>0</v>
      </c>
      <c r="H26" s="39">
        <f>1-H25</f>
        <v>0.9</v>
      </c>
      <c r="L26" s="41"/>
    </row>
    <row r="27" spans="1:12">
      <c r="A27" s="34"/>
      <c r="D27" s="37"/>
      <c r="E27" s="36"/>
    </row>
    <row r="28" spans="1:12">
      <c r="A28" s="34"/>
      <c r="C28" s="33" t="s">
        <v>31</v>
      </c>
      <c r="D28" s="37">
        <v>1</v>
      </c>
      <c r="E28" s="36">
        <v>0.9</v>
      </c>
    </row>
    <row r="29" spans="1:12">
      <c r="A29" s="34"/>
      <c r="D29" s="38">
        <v>0</v>
      </c>
      <c r="E29" s="39">
        <f>1-E28</f>
        <v>9.9999999999999978E-2</v>
      </c>
    </row>
    <row r="30" spans="1:12">
      <c r="A30" s="34"/>
      <c r="D30" s="37"/>
      <c r="E30" s="36"/>
    </row>
    <row r="31" spans="1:12">
      <c r="A31" s="34"/>
      <c r="C31" s="33" t="s">
        <v>32</v>
      </c>
      <c r="D31" s="37">
        <v>1</v>
      </c>
      <c r="E31" s="36">
        <v>0.5</v>
      </c>
      <c r="H31" s="33"/>
      <c r="I31" s="32" t="s">
        <v>5</v>
      </c>
    </row>
    <row r="32" spans="1:12">
      <c r="A32" s="34"/>
      <c r="D32" s="44">
        <v>0</v>
      </c>
      <c r="E32" s="39">
        <f>1-E31</f>
        <v>0.5</v>
      </c>
      <c r="H32" s="33"/>
    </row>
    <row r="33" spans="1:9">
      <c r="A33" s="34"/>
      <c r="B33" s="33" t="s">
        <v>20</v>
      </c>
      <c r="D33" s="36"/>
      <c r="H33" s="33"/>
    </row>
    <row r="34" spans="1:9">
      <c r="A34" s="34"/>
      <c r="C34" s="32" t="s">
        <v>7</v>
      </c>
      <c r="D34" s="45" t="e">
        <f ca="1">ROUND(CB.Uniform(2010.5,2013.5),0)</f>
        <v>#NAME?</v>
      </c>
      <c r="E34" s="37">
        <v>2002</v>
      </c>
      <c r="H34" s="33"/>
    </row>
    <row r="35" spans="1:9">
      <c r="A35" s="34"/>
      <c r="C35" s="32" t="s">
        <v>8</v>
      </c>
      <c r="D35" s="45" t="e">
        <f ca="1">ROUND(CB.Uniform(2013.5,2016.5),0)</f>
        <v>#NAME?</v>
      </c>
      <c r="E35" s="37">
        <v>2005</v>
      </c>
      <c r="H35" s="33"/>
    </row>
    <row r="36" spans="1:9">
      <c r="A36" s="34"/>
      <c r="C36" s="32" t="s">
        <v>9</v>
      </c>
      <c r="D36" s="45" t="e">
        <f ca="1">ROUND(CB.Uniform(2020.5,2023.5),0)</f>
        <v>#NAME?</v>
      </c>
      <c r="E36" s="37">
        <v>2012</v>
      </c>
      <c r="G36" s="45"/>
      <c r="H36" s="33"/>
    </row>
    <row r="37" spans="1:9">
      <c r="A37" s="34"/>
      <c r="C37" s="32" t="s">
        <v>10</v>
      </c>
      <c r="D37" s="45" t="e">
        <f ca="1">ROUND(CB.Uniform(2028.5,2031.5),0)</f>
        <v>#NAME?</v>
      </c>
      <c r="E37" s="37">
        <v>2020</v>
      </c>
      <c r="H37" s="33"/>
    </row>
    <row r="38" spans="1:9">
      <c r="A38" s="34"/>
      <c r="C38" s="32" t="s">
        <v>11</v>
      </c>
      <c r="D38" s="46" t="e">
        <f ca="1">CB.Normal(E38,0.1*E38)</f>
        <v>#NAME?</v>
      </c>
      <c r="E38" s="45">
        <v>500</v>
      </c>
      <c r="H38" s="33"/>
    </row>
    <row r="39" spans="1:9">
      <c r="A39" s="34"/>
      <c r="C39" s="32" t="s">
        <v>12</v>
      </c>
      <c r="D39" s="47" t="e">
        <f ca="1">(D38-0)/(D35-D34)</f>
        <v>#NAME?</v>
      </c>
      <c r="H39" s="33"/>
    </row>
    <row r="40" spans="1:9">
      <c r="A40" s="34"/>
      <c r="C40" s="32" t="s">
        <v>13</v>
      </c>
      <c r="D40" s="48" t="e">
        <f ca="1">(0-500)/(D37-D36)</f>
        <v>#NAME?</v>
      </c>
      <c r="H40" s="33"/>
    </row>
    <row r="41" spans="1:9">
      <c r="A41" s="34"/>
      <c r="D41" s="36"/>
      <c r="H41" s="33"/>
    </row>
    <row r="42" spans="1:9">
      <c r="A42" s="34"/>
      <c r="B42" s="33" t="s">
        <v>22</v>
      </c>
      <c r="D42" s="36"/>
      <c r="H42" s="33"/>
    </row>
    <row r="43" spans="1:9">
      <c r="A43" s="34"/>
      <c r="C43" s="41" t="s">
        <v>14</v>
      </c>
      <c r="D43" s="46" t="e">
        <f ca="1">CB.Normal(E43,0.1*E43)</f>
        <v>#NAME?</v>
      </c>
      <c r="E43" s="36">
        <v>0.5</v>
      </c>
      <c r="H43" s="33"/>
      <c r="I43" s="45"/>
    </row>
    <row r="44" spans="1:9">
      <c r="A44" s="34"/>
      <c r="C44" s="41" t="s">
        <v>15</v>
      </c>
      <c r="D44" s="46" t="e">
        <f ca="1">CB.Normal(E44,0.1*E44)</f>
        <v>#NAME?</v>
      </c>
      <c r="E44" s="36">
        <v>0.3</v>
      </c>
      <c r="H44" s="33"/>
    </row>
    <row r="45" spans="1:9">
      <c r="A45" s="34"/>
      <c r="C45" s="41" t="s">
        <v>16</v>
      </c>
      <c r="D45" s="46" t="e">
        <f ca="1">CB.Normal(E45,0.1*E45)</f>
        <v>#NAME?</v>
      </c>
      <c r="E45" s="36">
        <v>0.2</v>
      </c>
      <c r="H45" s="33"/>
    </row>
    <row r="46" spans="1:9">
      <c r="A46" s="34"/>
      <c r="C46" s="41"/>
      <c r="D46" s="46"/>
      <c r="E46" s="36"/>
      <c r="H46" s="33"/>
    </row>
    <row r="47" spans="1:9">
      <c r="A47" s="34"/>
      <c r="B47" s="33" t="s">
        <v>21</v>
      </c>
      <c r="C47" s="33"/>
      <c r="D47" s="46"/>
      <c r="H47" s="33"/>
    </row>
    <row r="48" spans="1:9">
      <c r="A48" s="34"/>
      <c r="C48" s="41" t="s">
        <v>17</v>
      </c>
      <c r="D48" s="46" t="e">
        <f ca="1">CB.Normal(E48,0.1*E48)</f>
        <v>#NAME?</v>
      </c>
      <c r="E48" s="42">
        <v>0.75</v>
      </c>
      <c r="H48" s="33"/>
    </row>
    <row r="49" spans="1:8">
      <c r="A49" s="34"/>
      <c r="C49" s="41" t="s">
        <v>18</v>
      </c>
      <c r="D49" s="46" t="e">
        <f ca="1">CB.Normal(E49,0.1*E49)</f>
        <v>#NAME?</v>
      </c>
      <c r="E49" s="42">
        <v>0.1</v>
      </c>
      <c r="H49" s="33"/>
    </row>
    <row r="50" spans="1:8">
      <c r="A50" s="34"/>
      <c r="D50" s="36"/>
      <c r="H50" s="33"/>
    </row>
    <row r="51" spans="1:8">
      <c r="A51" s="34" t="s">
        <v>73</v>
      </c>
      <c r="D51" s="36"/>
      <c r="H51" s="33"/>
    </row>
    <row r="52" spans="1:8">
      <c r="A52" s="34"/>
      <c r="B52" s="33" t="s">
        <v>27</v>
      </c>
      <c r="H52" s="33"/>
    </row>
    <row r="53" spans="1:8">
      <c r="A53" s="34"/>
      <c r="C53" s="33" t="s">
        <v>33</v>
      </c>
      <c r="H53" s="33"/>
    </row>
    <row r="54" spans="1:8">
      <c r="A54" s="34"/>
      <c r="C54" s="32" t="s">
        <v>2</v>
      </c>
      <c r="D54" s="40" t="e">
        <f ca="1">CB.Custom(D14:E15)</f>
        <v>#NAME?</v>
      </c>
      <c r="H54" s="33"/>
    </row>
    <row r="55" spans="1:8">
      <c r="A55" s="34"/>
      <c r="C55" s="32" t="s">
        <v>3</v>
      </c>
      <c r="D55" s="40" t="e">
        <f ca="1">CB.Custom(D17:E18)</f>
        <v>#NAME?</v>
      </c>
      <c r="H55" s="33"/>
    </row>
    <row r="56" spans="1:8">
      <c r="A56" s="34"/>
      <c r="C56" s="32" t="s">
        <v>55</v>
      </c>
      <c r="D56" s="40" t="e">
        <f ca="1">D54*D55</f>
        <v>#NAME?</v>
      </c>
      <c r="H56" s="33"/>
    </row>
    <row r="57" spans="1:8">
      <c r="A57" s="34"/>
      <c r="D57" s="40"/>
      <c r="H57" s="33"/>
    </row>
    <row r="58" spans="1:8">
      <c r="A58" s="34"/>
      <c r="C58" s="33" t="s">
        <v>34</v>
      </c>
      <c r="D58" s="40"/>
      <c r="H58" s="33"/>
    </row>
    <row r="59" spans="1:8">
      <c r="A59" s="34"/>
      <c r="C59" s="32" t="s">
        <v>57</v>
      </c>
      <c r="D59" s="49" t="e">
        <f ca="1">IF(D54=1,CB.Custom(D22:E23),CB.Custom(G22:H23))</f>
        <v>#NAME?</v>
      </c>
      <c r="H59" s="33"/>
    </row>
    <row r="60" spans="1:8">
      <c r="A60" s="34"/>
      <c r="C60" s="32" t="s">
        <v>58</v>
      </c>
      <c r="D60" s="49" t="e">
        <f ca="1">IF(D55=1,CB.Custom(D25:E26),CB.Custom(G25:H26))</f>
        <v>#NAME?</v>
      </c>
      <c r="H60" s="33"/>
    </row>
    <row r="61" spans="1:8">
      <c r="A61" s="34"/>
      <c r="C61" s="32" t="s">
        <v>59</v>
      </c>
      <c r="D61" s="49" t="e">
        <f ca="1">D59*D60</f>
        <v>#NAME?</v>
      </c>
      <c r="H61" s="33"/>
    </row>
    <row r="62" spans="1:8">
      <c r="A62" s="34"/>
      <c r="C62" s="32" t="s">
        <v>31</v>
      </c>
      <c r="D62" s="40" t="e">
        <f ca="1">CB.Custom(D28:E29)</f>
        <v>#NAME?</v>
      </c>
      <c r="H62" s="33"/>
    </row>
    <row r="63" spans="1:8">
      <c r="A63" s="34"/>
      <c r="C63" s="32" t="s">
        <v>35</v>
      </c>
      <c r="D63" s="40" t="e">
        <f ca="1">CB.Custom(D31:E32)</f>
        <v>#NAME?</v>
      </c>
      <c r="H63" s="33"/>
    </row>
    <row r="64" spans="1:8">
      <c r="A64" s="34"/>
      <c r="D64" s="40"/>
      <c r="H64" s="33"/>
    </row>
    <row r="65" spans="1:22">
      <c r="A65" s="34"/>
      <c r="C65" s="32" t="s">
        <v>36</v>
      </c>
      <c r="D65" s="40" t="e">
        <f ca="1">D54*D55</f>
        <v>#NAME?</v>
      </c>
      <c r="H65" s="33"/>
    </row>
    <row r="66" spans="1:22">
      <c r="A66" s="34"/>
      <c r="C66" s="32" t="s">
        <v>37</v>
      </c>
      <c r="D66" s="40" t="e">
        <f ca="1">D59</f>
        <v>#NAME?</v>
      </c>
      <c r="H66" s="33"/>
    </row>
    <row r="67" spans="1:22">
      <c r="A67" s="34"/>
      <c r="D67" s="36"/>
      <c r="H67" s="33"/>
    </row>
    <row r="68" spans="1:22">
      <c r="A68" s="34"/>
      <c r="B68" s="33" t="s">
        <v>41</v>
      </c>
      <c r="E68" s="41" t="s">
        <v>6</v>
      </c>
      <c r="H68" s="33"/>
    </row>
    <row r="69" spans="1:22">
      <c r="A69" s="34"/>
      <c r="C69" s="32" t="s">
        <v>38</v>
      </c>
      <c r="D69" s="50" t="e">
        <f ca="1">IF(OR(D56=0, AND(D56=1,D61*D62*D63=1)),1,0)</f>
        <v>#NAME?</v>
      </c>
      <c r="E69" s="51">
        <v>0</v>
      </c>
      <c r="H69" s="33"/>
    </row>
    <row r="70" spans="1:22">
      <c r="A70" s="34"/>
      <c r="C70" s="32" t="s">
        <v>39</v>
      </c>
      <c r="D70" s="50" t="e">
        <f ca="1">IF(OR(AND(D56=1,D61=1,D62=0),AND(D56=1,D61=1,D62=1,D63=0)),1,0)</f>
        <v>#NAME?</v>
      </c>
      <c r="E70" s="51">
        <v>0.5</v>
      </c>
      <c r="H70" s="33"/>
    </row>
    <row r="71" spans="1:22">
      <c r="A71" s="34"/>
      <c r="C71" s="32" t="s">
        <v>40</v>
      </c>
      <c r="D71" s="50" t="e">
        <f ca="1">IF(AND(D56=1,D61=0),1,0)</f>
        <v>#NAME?</v>
      </c>
      <c r="E71" s="51">
        <v>1</v>
      </c>
    </row>
    <row r="72" spans="1:22">
      <c r="A72" s="33"/>
      <c r="D72" s="46" t="e">
        <f ca="1">SUM(D69:D71)</f>
        <v>#NAME?</v>
      </c>
      <c r="E72" s="52" t="e">
        <f ca="1">SUMPRODUCT(D69:D71,E69:E71)</f>
        <v>#NAME?</v>
      </c>
    </row>
    <row r="73" spans="1:22">
      <c r="A73" s="33"/>
      <c r="D73" s="53"/>
      <c r="E73" s="51"/>
    </row>
    <row r="74" spans="1:22">
      <c r="A74" s="33"/>
      <c r="B74" s="33" t="s">
        <v>42</v>
      </c>
      <c r="E74" s="41" t="s">
        <v>6</v>
      </c>
    </row>
    <row r="75" spans="1:22">
      <c r="A75" s="33"/>
      <c r="C75" s="32" t="s">
        <v>43</v>
      </c>
      <c r="D75" s="50" t="e">
        <f ca="1">IF(D61=0,1,0)</f>
        <v>#NAME?</v>
      </c>
      <c r="E75" s="51">
        <v>0</v>
      </c>
    </row>
    <row r="76" spans="1:22">
      <c r="A76" s="33"/>
      <c r="C76" s="32" t="s">
        <v>44</v>
      </c>
      <c r="D76" s="50" t="e">
        <f ca="1">IF(OR(AND(D56=1,D61=1,D62=0),AND(D56=1,D61=1,D62=1,D63=0)),1,0)</f>
        <v>#NAME?</v>
      </c>
      <c r="E76" s="51">
        <v>0.5</v>
      </c>
    </row>
    <row r="77" spans="1:22">
      <c r="A77" s="33"/>
      <c r="C77" s="32" t="s">
        <v>45</v>
      </c>
      <c r="D77" s="50" t="e">
        <f ca="1">IF(OR(AND(D61=1,D56=0),AND(D61=1,D56=1,D62=1,D63=1)),1,0)</f>
        <v>#NAME?</v>
      </c>
      <c r="E77" s="51">
        <v>1</v>
      </c>
    </row>
    <row r="78" spans="1:22">
      <c r="A78" s="33"/>
      <c r="D78" s="46" t="e">
        <f ca="1">SUM(D75:D77)</f>
        <v>#NAME?</v>
      </c>
      <c r="E78" s="52" t="e">
        <f ca="1">SUMPRODUCT(D75:D77,E75:E77)</f>
        <v>#NAME?</v>
      </c>
    </row>
    <row r="79" spans="1:22">
      <c r="A79" s="33"/>
      <c r="D79" s="54"/>
      <c r="E79" s="53"/>
    </row>
    <row r="80" spans="1:22" s="33" customFormat="1" ht="12.75">
      <c r="D80" s="33">
        <v>2011</v>
      </c>
      <c r="E80" s="33">
        <f>D80+1</f>
        <v>2012</v>
      </c>
      <c r="F80" s="33">
        <f t="shared" ref="F80:V80" si="0">E80+1</f>
        <v>2013</v>
      </c>
      <c r="G80" s="33">
        <f t="shared" si="0"/>
        <v>2014</v>
      </c>
      <c r="H80" s="33">
        <f t="shared" si="0"/>
        <v>2015</v>
      </c>
      <c r="I80" s="33">
        <f t="shared" si="0"/>
        <v>2016</v>
      </c>
      <c r="J80" s="33">
        <f t="shared" si="0"/>
        <v>2017</v>
      </c>
      <c r="K80" s="33">
        <f t="shared" si="0"/>
        <v>2018</v>
      </c>
      <c r="L80" s="33">
        <f t="shared" si="0"/>
        <v>2019</v>
      </c>
      <c r="M80" s="33">
        <f t="shared" si="0"/>
        <v>2020</v>
      </c>
      <c r="N80" s="33">
        <f t="shared" si="0"/>
        <v>2021</v>
      </c>
      <c r="O80" s="33">
        <f t="shared" si="0"/>
        <v>2022</v>
      </c>
      <c r="P80" s="33">
        <f t="shared" si="0"/>
        <v>2023</v>
      </c>
      <c r="Q80" s="33">
        <f t="shared" si="0"/>
        <v>2024</v>
      </c>
      <c r="R80" s="33">
        <f t="shared" si="0"/>
        <v>2025</v>
      </c>
      <c r="S80" s="33">
        <f t="shared" si="0"/>
        <v>2026</v>
      </c>
      <c r="T80" s="33">
        <f t="shared" si="0"/>
        <v>2027</v>
      </c>
      <c r="U80" s="33">
        <f t="shared" si="0"/>
        <v>2028</v>
      </c>
      <c r="V80" s="33">
        <f t="shared" si="0"/>
        <v>2029</v>
      </c>
    </row>
    <row r="81" spans="1:22">
      <c r="A81" s="33"/>
      <c r="B81" s="33" t="s">
        <v>26</v>
      </c>
      <c r="D81" s="40" t="e">
        <f t="shared" ref="D81:V81" ca="1" si="1">IF(D80&lt;=$D$34,0,IF(D80&lt;=$D$35,($D$39*(D80-$D$80)),IF(D80&lt;=$D$36,$D$38,IF(D80&lt;=$D$37,$D$38-(($D$36-D80)*$D$40),0))))</f>
        <v>#NAME?</v>
      </c>
      <c r="E81" s="40" t="e">
        <f t="shared" ca="1" si="1"/>
        <v>#NAME?</v>
      </c>
      <c r="F81" s="40" t="e">
        <f t="shared" ca="1" si="1"/>
        <v>#NAME?</v>
      </c>
      <c r="G81" s="40" t="e">
        <f t="shared" ca="1" si="1"/>
        <v>#NAME?</v>
      </c>
      <c r="H81" s="40" t="e">
        <f t="shared" ca="1" si="1"/>
        <v>#NAME?</v>
      </c>
      <c r="I81" s="40" t="e">
        <f t="shared" ca="1" si="1"/>
        <v>#NAME?</v>
      </c>
      <c r="J81" s="40" t="e">
        <f t="shared" ca="1" si="1"/>
        <v>#NAME?</v>
      </c>
      <c r="K81" s="40" t="e">
        <f t="shared" ca="1" si="1"/>
        <v>#NAME?</v>
      </c>
      <c r="L81" s="40" t="e">
        <f t="shared" ca="1" si="1"/>
        <v>#NAME?</v>
      </c>
      <c r="M81" s="40" t="e">
        <f t="shared" ca="1" si="1"/>
        <v>#NAME?</v>
      </c>
      <c r="N81" s="40" t="e">
        <f t="shared" ca="1" si="1"/>
        <v>#NAME?</v>
      </c>
      <c r="O81" s="40" t="e">
        <f t="shared" ca="1" si="1"/>
        <v>#NAME?</v>
      </c>
      <c r="P81" s="40" t="e">
        <f t="shared" ca="1" si="1"/>
        <v>#NAME?</v>
      </c>
      <c r="Q81" s="40" t="e">
        <f t="shared" ca="1" si="1"/>
        <v>#NAME?</v>
      </c>
      <c r="R81" s="40" t="e">
        <f t="shared" ca="1" si="1"/>
        <v>#NAME?</v>
      </c>
      <c r="S81" s="40" t="e">
        <f t="shared" ca="1" si="1"/>
        <v>#NAME?</v>
      </c>
      <c r="T81" s="40" t="e">
        <f t="shared" ca="1" si="1"/>
        <v>#NAME?</v>
      </c>
      <c r="U81" s="40" t="e">
        <f t="shared" ca="1" si="1"/>
        <v>#NAME?</v>
      </c>
      <c r="V81" s="40" t="e">
        <f t="shared" ca="1" si="1"/>
        <v>#NAME?</v>
      </c>
    </row>
    <row r="82" spans="1:22">
      <c r="A82" s="33"/>
    </row>
    <row r="83" spans="1:22">
      <c r="A83" s="33"/>
      <c r="B83" s="33" t="s">
        <v>25</v>
      </c>
      <c r="C83" s="32" t="s">
        <v>23</v>
      </c>
      <c r="D83" s="40" t="e">
        <f ca="1">$D$43*D81</f>
        <v>#NAME?</v>
      </c>
      <c r="E83" s="40" t="e">
        <f t="shared" ref="E83:V83" ca="1" si="2">$E$43*E81</f>
        <v>#NAME?</v>
      </c>
      <c r="F83" s="40" t="e">
        <f t="shared" ca="1" si="2"/>
        <v>#NAME?</v>
      </c>
      <c r="G83" s="40" t="e">
        <f t="shared" ca="1" si="2"/>
        <v>#NAME?</v>
      </c>
      <c r="H83" s="40" t="e">
        <f t="shared" ca="1" si="2"/>
        <v>#NAME?</v>
      </c>
      <c r="I83" s="40" t="e">
        <f t="shared" ca="1" si="2"/>
        <v>#NAME?</v>
      </c>
      <c r="J83" s="40" t="e">
        <f t="shared" ca="1" si="2"/>
        <v>#NAME?</v>
      </c>
      <c r="K83" s="40" t="e">
        <f t="shared" ca="1" si="2"/>
        <v>#NAME?</v>
      </c>
      <c r="L83" s="40" t="e">
        <f t="shared" ca="1" si="2"/>
        <v>#NAME?</v>
      </c>
      <c r="M83" s="40" t="e">
        <f t="shared" ca="1" si="2"/>
        <v>#NAME?</v>
      </c>
      <c r="N83" s="40" t="e">
        <f t="shared" ca="1" si="2"/>
        <v>#NAME?</v>
      </c>
      <c r="O83" s="40" t="e">
        <f t="shared" ca="1" si="2"/>
        <v>#NAME?</v>
      </c>
      <c r="P83" s="40" t="e">
        <f t="shared" ca="1" si="2"/>
        <v>#NAME?</v>
      </c>
      <c r="Q83" s="40" t="e">
        <f t="shared" ca="1" si="2"/>
        <v>#NAME?</v>
      </c>
      <c r="R83" s="40" t="e">
        <f t="shared" ca="1" si="2"/>
        <v>#NAME?</v>
      </c>
      <c r="S83" s="40" t="e">
        <f t="shared" ca="1" si="2"/>
        <v>#NAME?</v>
      </c>
      <c r="T83" s="40" t="e">
        <f t="shared" ca="1" si="2"/>
        <v>#NAME?</v>
      </c>
      <c r="U83" s="40" t="e">
        <f t="shared" ca="1" si="2"/>
        <v>#NAME?</v>
      </c>
      <c r="V83" s="40" t="e">
        <f t="shared" ca="1" si="2"/>
        <v>#NAME?</v>
      </c>
    </row>
    <row r="84" spans="1:22">
      <c r="A84" s="33"/>
      <c r="C84" s="32" t="s">
        <v>24</v>
      </c>
      <c r="D84" s="40" t="e">
        <f ca="1">$D$44*D81</f>
        <v>#NAME?</v>
      </c>
      <c r="E84" s="40" t="e">
        <f t="shared" ref="E84:V84" ca="1" si="3">$E$44*E81</f>
        <v>#NAME?</v>
      </c>
      <c r="F84" s="40" t="e">
        <f t="shared" ca="1" si="3"/>
        <v>#NAME?</v>
      </c>
      <c r="G84" s="40" t="e">
        <f t="shared" ca="1" si="3"/>
        <v>#NAME?</v>
      </c>
      <c r="H84" s="40" t="e">
        <f t="shared" ca="1" si="3"/>
        <v>#NAME?</v>
      </c>
      <c r="I84" s="40" t="e">
        <f t="shared" ca="1" si="3"/>
        <v>#NAME?</v>
      </c>
      <c r="J84" s="40" t="e">
        <f t="shared" ca="1" si="3"/>
        <v>#NAME?</v>
      </c>
      <c r="K84" s="40" t="e">
        <f t="shared" ca="1" si="3"/>
        <v>#NAME?</v>
      </c>
      <c r="L84" s="40" t="e">
        <f t="shared" ca="1" si="3"/>
        <v>#NAME?</v>
      </c>
      <c r="M84" s="40" t="e">
        <f t="shared" ca="1" si="3"/>
        <v>#NAME?</v>
      </c>
      <c r="N84" s="40" t="e">
        <f t="shared" ca="1" si="3"/>
        <v>#NAME?</v>
      </c>
      <c r="O84" s="40" t="e">
        <f t="shared" ca="1" si="3"/>
        <v>#NAME?</v>
      </c>
      <c r="P84" s="40" t="e">
        <f t="shared" ca="1" si="3"/>
        <v>#NAME?</v>
      </c>
      <c r="Q84" s="40" t="e">
        <f t="shared" ca="1" si="3"/>
        <v>#NAME?</v>
      </c>
      <c r="R84" s="40" t="e">
        <f t="shared" ca="1" si="3"/>
        <v>#NAME?</v>
      </c>
      <c r="S84" s="40" t="e">
        <f t="shared" ca="1" si="3"/>
        <v>#NAME?</v>
      </c>
      <c r="T84" s="40" t="e">
        <f t="shared" ca="1" si="3"/>
        <v>#NAME?</v>
      </c>
      <c r="U84" s="40" t="e">
        <f t="shared" ca="1" si="3"/>
        <v>#NAME?</v>
      </c>
      <c r="V84" s="40" t="e">
        <f t="shared" ca="1" si="3"/>
        <v>#NAME?</v>
      </c>
    </row>
    <row r="85" spans="1:22">
      <c r="A85" s="33"/>
      <c r="C85" s="32" t="s">
        <v>16</v>
      </c>
      <c r="D85" s="40" t="e">
        <f ca="1">$D$45*D81</f>
        <v>#NAME?</v>
      </c>
      <c r="E85" s="40" t="e">
        <f t="shared" ref="E85:V85" ca="1" si="4">$E$45*E81</f>
        <v>#NAME?</v>
      </c>
      <c r="F85" s="40" t="e">
        <f t="shared" ca="1" si="4"/>
        <v>#NAME?</v>
      </c>
      <c r="G85" s="40" t="e">
        <f t="shared" ca="1" si="4"/>
        <v>#NAME?</v>
      </c>
      <c r="H85" s="40" t="e">
        <f t="shared" ca="1" si="4"/>
        <v>#NAME?</v>
      </c>
      <c r="I85" s="40" t="e">
        <f t="shared" ca="1" si="4"/>
        <v>#NAME?</v>
      </c>
      <c r="J85" s="40" t="e">
        <f t="shared" ca="1" si="4"/>
        <v>#NAME?</v>
      </c>
      <c r="K85" s="40" t="e">
        <f t="shared" ca="1" si="4"/>
        <v>#NAME?</v>
      </c>
      <c r="L85" s="40" t="e">
        <f t="shared" ca="1" si="4"/>
        <v>#NAME?</v>
      </c>
      <c r="M85" s="40" t="e">
        <f t="shared" ca="1" si="4"/>
        <v>#NAME?</v>
      </c>
      <c r="N85" s="40" t="e">
        <f t="shared" ca="1" si="4"/>
        <v>#NAME?</v>
      </c>
      <c r="O85" s="40" t="e">
        <f t="shared" ca="1" si="4"/>
        <v>#NAME?</v>
      </c>
      <c r="P85" s="40" t="e">
        <f t="shared" ca="1" si="4"/>
        <v>#NAME?</v>
      </c>
      <c r="Q85" s="40" t="e">
        <f t="shared" ca="1" si="4"/>
        <v>#NAME?</v>
      </c>
      <c r="R85" s="40" t="e">
        <f t="shared" ca="1" si="4"/>
        <v>#NAME?</v>
      </c>
      <c r="S85" s="40" t="e">
        <f t="shared" ca="1" si="4"/>
        <v>#NAME?</v>
      </c>
      <c r="T85" s="40" t="e">
        <f t="shared" ca="1" si="4"/>
        <v>#NAME?</v>
      </c>
      <c r="U85" s="40" t="e">
        <f t="shared" ca="1" si="4"/>
        <v>#NAME?</v>
      </c>
      <c r="V85" s="40" t="e">
        <f t="shared" ca="1" si="4"/>
        <v>#NAME?</v>
      </c>
    </row>
    <row r="86" spans="1:22">
      <c r="A86" s="33"/>
    </row>
    <row r="87" spans="1:22">
      <c r="A87" s="33"/>
      <c r="B87" s="33" t="s">
        <v>46</v>
      </c>
      <c r="D87" s="40" t="e">
        <f ca="1">$D$48*D81*$E$72</f>
        <v>#NAME?</v>
      </c>
      <c r="E87" s="40" t="e">
        <f t="shared" ref="E87:V87" ca="1" si="5">$E$48*E81*$E$72</f>
        <v>#NAME?</v>
      </c>
      <c r="F87" s="40" t="e">
        <f t="shared" ca="1" si="5"/>
        <v>#NAME?</v>
      </c>
      <c r="G87" s="40" t="e">
        <f t="shared" ca="1" si="5"/>
        <v>#NAME?</v>
      </c>
      <c r="H87" s="40" t="e">
        <f t="shared" ca="1" si="5"/>
        <v>#NAME?</v>
      </c>
      <c r="I87" s="40" t="e">
        <f t="shared" ca="1" si="5"/>
        <v>#NAME?</v>
      </c>
      <c r="J87" s="40" t="e">
        <f t="shared" ca="1" si="5"/>
        <v>#NAME?</v>
      </c>
      <c r="K87" s="40" t="e">
        <f t="shared" ca="1" si="5"/>
        <v>#NAME?</v>
      </c>
      <c r="L87" s="40" t="e">
        <f t="shared" ca="1" si="5"/>
        <v>#NAME?</v>
      </c>
      <c r="M87" s="40" t="e">
        <f t="shared" ca="1" si="5"/>
        <v>#NAME?</v>
      </c>
      <c r="N87" s="40" t="e">
        <f t="shared" ca="1" si="5"/>
        <v>#NAME?</v>
      </c>
      <c r="O87" s="40" t="e">
        <f t="shared" ca="1" si="5"/>
        <v>#NAME?</v>
      </c>
      <c r="P87" s="40" t="e">
        <f t="shared" ca="1" si="5"/>
        <v>#NAME?</v>
      </c>
      <c r="Q87" s="40" t="e">
        <f t="shared" ca="1" si="5"/>
        <v>#NAME?</v>
      </c>
      <c r="R87" s="40" t="e">
        <f t="shared" ca="1" si="5"/>
        <v>#NAME?</v>
      </c>
      <c r="S87" s="40" t="e">
        <f t="shared" ca="1" si="5"/>
        <v>#NAME?</v>
      </c>
      <c r="T87" s="40" t="e">
        <f t="shared" ca="1" si="5"/>
        <v>#NAME?</v>
      </c>
      <c r="U87" s="40" t="e">
        <f t="shared" ca="1" si="5"/>
        <v>#NAME?</v>
      </c>
      <c r="V87" s="40" t="e">
        <f t="shared" ca="1" si="5"/>
        <v>#NAME?</v>
      </c>
    </row>
    <row r="88" spans="1:22">
      <c r="A88" s="33"/>
      <c r="B88" s="33" t="s">
        <v>47</v>
      </c>
      <c r="D88" s="40" t="e">
        <f ca="1">($D$48*D83+$D$49*(D84+D85))*$E$78</f>
        <v>#NAME?</v>
      </c>
      <c r="E88" s="40" t="e">
        <f t="shared" ref="E88:V88" ca="1" si="6">($E$48*E83+$E$49*(E84+E85))*$E$78</f>
        <v>#NAME?</v>
      </c>
      <c r="F88" s="40" t="e">
        <f t="shared" ca="1" si="6"/>
        <v>#NAME?</v>
      </c>
      <c r="G88" s="40" t="e">
        <f t="shared" ca="1" si="6"/>
        <v>#NAME?</v>
      </c>
      <c r="H88" s="40" t="e">
        <f t="shared" ca="1" si="6"/>
        <v>#NAME?</v>
      </c>
      <c r="I88" s="40" t="e">
        <f t="shared" ca="1" si="6"/>
        <v>#NAME?</v>
      </c>
      <c r="J88" s="40" t="e">
        <f t="shared" ca="1" si="6"/>
        <v>#NAME?</v>
      </c>
      <c r="K88" s="40" t="e">
        <f t="shared" ca="1" si="6"/>
        <v>#NAME?</v>
      </c>
      <c r="L88" s="40" t="e">
        <f t="shared" ca="1" si="6"/>
        <v>#NAME?</v>
      </c>
      <c r="M88" s="40" t="e">
        <f t="shared" ca="1" si="6"/>
        <v>#NAME?</v>
      </c>
      <c r="N88" s="40" t="e">
        <f t="shared" ca="1" si="6"/>
        <v>#NAME?</v>
      </c>
      <c r="O88" s="40" t="e">
        <f t="shared" ca="1" si="6"/>
        <v>#NAME?</v>
      </c>
      <c r="P88" s="40" t="e">
        <f t="shared" ca="1" si="6"/>
        <v>#NAME?</v>
      </c>
      <c r="Q88" s="40" t="e">
        <f t="shared" ca="1" si="6"/>
        <v>#NAME?</v>
      </c>
      <c r="R88" s="40" t="e">
        <f t="shared" ca="1" si="6"/>
        <v>#NAME?</v>
      </c>
      <c r="S88" s="40" t="e">
        <f t="shared" ca="1" si="6"/>
        <v>#NAME?</v>
      </c>
      <c r="T88" s="40" t="e">
        <f t="shared" ca="1" si="6"/>
        <v>#NAME?</v>
      </c>
      <c r="U88" s="40" t="e">
        <f t="shared" ca="1" si="6"/>
        <v>#NAME?</v>
      </c>
      <c r="V88" s="40" t="e">
        <f t="shared" ca="1" si="6"/>
        <v>#NAME?</v>
      </c>
    </row>
    <row r="89" spans="1:22">
      <c r="A89" s="33"/>
    </row>
    <row r="90" spans="1:22">
      <c r="A90" s="33"/>
      <c r="B90" s="33" t="s">
        <v>48</v>
      </c>
      <c r="C90" s="55" t="e">
        <f ca="1">NPV(D5,D87:V87)</f>
        <v>#NAME?</v>
      </c>
    </row>
    <row r="91" spans="1:22">
      <c r="A91" s="33"/>
      <c r="B91" s="33" t="s">
        <v>49</v>
      </c>
      <c r="C91" s="56" t="e">
        <f ca="1">NPV(D4,D88:V88)</f>
        <v>#NAME?</v>
      </c>
    </row>
    <row r="92" spans="1:22">
      <c r="A92" s="33"/>
      <c r="B92" s="33"/>
      <c r="C92" s="56"/>
    </row>
    <row r="93" spans="1:22">
      <c r="A93" s="33"/>
      <c r="B93" s="33" t="s">
        <v>50</v>
      </c>
      <c r="C93" s="65" t="e">
        <f ca="1">D8+D9*D54+D10*D54*D55</f>
        <v>#NAME?</v>
      </c>
      <c r="D93" s="57"/>
    </row>
    <row r="94" spans="1:22">
      <c r="A94" s="33"/>
      <c r="B94" s="33" t="s">
        <v>51</v>
      </c>
      <c r="C94" s="58" t="e">
        <f ca="1">D8+D9*D59+D10*D59*D60</f>
        <v>#NAME?</v>
      </c>
    </row>
    <row r="95" spans="1:22">
      <c r="C95" s="58"/>
    </row>
    <row r="96" spans="1:22">
      <c r="B96" s="33" t="s">
        <v>52</v>
      </c>
      <c r="C96" s="64" t="e">
        <f ca="1">C90/C93</f>
        <v>#NAME?</v>
      </c>
    </row>
    <row r="97" spans="2:4">
      <c r="B97" s="33" t="s">
        <v>53</v>
      </c>
      <c r="C97" s="59" t="e">
        <f ca="1">C91/C94</f>
        <v>#NAME?</v>
      </c>
    </row>
    <row r="98" spans="2:4">
      <c r="B98" s="33"/>
      <c r="C98" s="60"/>
      <c r="D98" s="61"/>
    </row>
    <row r="99" spans="2:4">
      <c r="B99" s="33" t="s">
        <v>60</v>
      </c>
      <c r="C99" s="60"/>
      <c r="D99" s="61"/>
    </row>
    <row r="100" spans="2:4">
      <c r="B100" s="62" t="s">
        <v>61</v>
      </c>
      <c r="C100" s="63" t="e">
        <f ca="1">CB.GetForeStatFN(C96,2)</f>
        <v>#NAME?</v>
      </c>
    </row>
    <row r="101" spans="2:4">
      <c r="B101" s="62" t="s">
        <v>62</v>
      </c>
      <c r="C101" s="63" t="e">
        <f ca="1">CB.GetForeStatFN(C97,2)</f>
        <v>#NAME?</v>
      </c>
    </row>
  </sheetData>
  <pageMargins left="0.75" right="0.75" top="1" bottom="1" header="0.5" footer="0.5"/>
  <pageSetup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sheetPr codeName="Sheet3"/>
  <dimension ref="A1"/>
  <sheetViews>
    <sheetView topLeftCell="A4" zoomScale="75" workbookViewId="0">
      <selection activeCell="X46" sqref="X46"/>
    </sheetView>
  </sheetViews>
  <sheetFormatPr defaultRowHeight="12.75"/>
  <sheetData/>
  <phoneticPr fontId="5" type="noConversion"/>
  <pageMargins left="0.75" right="0.75" top="1" bottom="1" header="0.5" footer="0.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CB_DATA_</vt:lpstr>
      <vt:lpstr>Fig 11.18</vt:lpstr>
      <vt:lpstr>Fig 11.19</vt:lpstr>
      <vt:lpstr>Fig 11.20</vt:lpstr>
      <vt:lpstr>Fig 11.21 Results</vt:lpstr>
      <vt:lpstr>M4 - Model (2)</vt:lpstr>
      <vt:lpstr>Base Case Results</vt:lpstr>
    </vt:vector>
  </TitlesOfParts>
  <Company>The Tuck School at Dartmouth</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Steve.Powell</dc:creator>
  <cp:lastModifiedBy>Steve.Powell</cp:lastModifiedBy>
  <dcterms:created xsi:type="dcterms:W3CDTF">2007-04-22T20:45:13Z</dcterms:created>
  <dcterms:modified xsi:type="dcterms:W3CDTF">2008-09-14T14:43:53Z</dcterms:modified>
</cp:coreProperties>
</file>